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imcfs\users\ao014\Downloads\"/>
    </mc:Choice>
  </mc:AlternateContent>
  <xr:revisionPtr revIDLastSave="0" documentId="13_ncr:1_{49A351CF-563F-4FB5-AA8D-845D1A306805}" xr6:coauthVersionLast="47" xr6:coauthVersionMax="47" xr10:uidLastSave="{00000000-0000-0000-0000-000000000000}"/>
  <bookViews>
    <workbookView xWindow="390" yWindow="390" windowWidth="17280" windowHeight="13935" activeTab="1" xr2:uid="{00000000-000D-0000-FFFF-FFFF00000000}"/>
  </bookViews>
  <sheets>
    <sheet name="申込書" sheetId="2" r:id="rId1"/>
    <sheet name="記入例" sheetId="9" r:id="rId2"/>
    <sheet name="Master" sheetId="7" state="hidden" r:id="rId3"/>
    <sheet name="データテーブル（本科）" sheetId="5" state="hidden" r:id="rId4"/>
    <sheet name="高専テーブル" sheetId="4" state="hidden" r:id="rId5"/>
    <sheet name="その他データテーブル" sheetId="8" state="hidden" r:id="rId6"/>
  </sheets>
  <definedNames>
    <definedName name="_xlnm._FilterDatabase" localSheetId="3" hidden="1">'データテーブル（本科）'!$A$1:$I$1</definedName>
    <definedName name="_xlnm.Print_Area" localSheetId="3">'データテーブル（本科）'!$A$2:$H$87</definedName>
    <definedName name="_xlnm.Print_Area" localSheetId="1">記入例!$A$1:$AL$87</definedName>
    <definedName name="_xlnm.Print_Area" localSheetId="0">申込書!$A$1:$AL$87</definedName>
    <definedName name="専攻科">#REF!</definedName>
    <definedName name="本科">'データテーブル（本科）'!$A$2:$A$1048576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O4" i="7" l="1"/>
  <c r="AN4" i="7"/>
  <c r="AM4" i="7"/>
  <c r="AL4" i="7"/>
  <c r="AK4" i="7"/>
  <c r="AJ4" i="7"/>
  <c r="AI4" i="7"/>
  <c r="AH4" i="7"/>
  <c r="AG4" i="7"/>
  <c r="AF4" i="7"/>
  <c r="AE4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B4" i="7"/>
  <c r="A4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B3" i="7"/>
  <c r="A3" i="7"/>
  <c r="AO2" i="7"/>
  <c r="AN2" i="7"/>
  <c r="AM2" i="7"/>
  <c r="AI2" i="7"/>
  <c r="AH2" i="7"/>
  <c r="AG2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  <c r="C2" i="7"/>
  <c r="B2" i="7"/>
  <c r="A2" i="7"/>
  <c r="AF20" i="9"/>
  <c r="AH21" i="9"/>
  <c r="L59" i="9"/>
  <c r="L58" i="9"/>
  <c r="AB57" i="9"/>
  <c r="L47" i="9"/>
  <c r="L46" i="9"/>
  <c r="AB45" i="9"/>
  <c r="L35" i="9"/>
  <c r="L34" i="9"/>
  <c r="AB33" i="9"/>
  <c r="W24" i="9"/>
  <c r="L59" i="2"/>
  <c r="L58" i="2"/>
  <c r="AB57" i="2"/>
  <c r="L47" i="2"/>
  <c r="L46" i="2"/>
  <c r="AB45" i="2"/>
  <c r="L34" i="2"/>
  <c r="AJ2" i="7" s="1"/>
  <c r="BD4" i="7" a="1"/>
  <c r="BD3" i="7" a="1"/>
  <c r="BD2" i="7" a="1"/>
  <c r="BD2" i="7" l="1"/>
  <c r="BD3" i="7"/>
  <c r="BD4" i="7"/>
  <c r="L35" i="2" l="1"/>
  <c r="AL2" i="7" s="1"/>
  <c r="AB33" i="2"/>
  <c r="AK2" i="7" s="1"/>
  <c r="AF20" i="2" l="1"/>
  <c r="W24" i="2"/>
  <c r="AH21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<sst xmlns="http://schemas.openxmlformats.org/spreadsheetml/2006/main" count="971" uniqueCount="484">
  <si>
    <t>生年月日</t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</si>
  <si>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</si>
  <si>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</si>
  <si>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</si>
  <si>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第</t>
  </si>
  <si>
    <t>年次在学中</t>
  </si>
  <si>
    <t>〒</t>
    <phoneticPr fontId="3"/>
  </si>
  <si>
    <t>－</t>
    <phoneticPr fontId="3"/>
  </si>
  <si>
    <t>E-mail</t>
    <phoneticPr fontId="3"/>
  </si>
  <si>
    <t>（</t>
    <phoneticPr fontId="3"/>
  </si>
  <si>
    <t>単位</t>
    <phoneticPr fontId="3"/>
  </si>
  <si>
    <t>：</t>
    <phoneticPr fontId="3"/>
  </si>
  <si>
    <t>単位付与要件</t>
    <phoneticPr fontId="3"/>
  </si>
  <si>
    <t>所定の書式</t>
    <phoneticPr fontId="3"/>
  </si>
  <si>
    <t>学　　校　　名</t>
    <phoneticPr fontId="3"/>
  </si>
  <si>
    <t>フ リ ガ ナ</t>
    <phoneticPr fontId="3"/>
  </si>
  <si>
    <t>緊急時
の
連絡先</t>
    <phoneticPr fontId="3"/>
  </si>
  <si>
    <t>フリガナ</t>
    <phoneticPr fontId="3"/>
  </si>
  <si>
    <t>氏    名</t>
    <phoneticPr fontId="3"/>
  </si>
  <si>
    <t>住    所</t>
    <phoneticPr fontId="3"/>
  </si>
  <si>
    <t>クラス担任等</t>
    <phoneticPr fontId="3"/>
  </si>
  <si>
    <t>学科名</t>
    <phoneticPr fontId="3"/>
  </si>
  <si>
    <t>氏名</t>
    <phoneticPr fontId="3"/>
  </si>
  <si>
    <t>FAX</t>
    <phoneticPr fontId="3"/>
  </si>
  <si>
    <t>）</t>
    <phoneticPr fontId="3"/>
  </si>
  <si>
    <t>受入教員による
評　　　　　価</t>
    <phoneticPr fontId="3"/>
  </si>
  <si>
    <t>・</t>
    <phoneticPr fontId="3"/>
  </si>
  <si>
    <t>本人の得意分野
研究テーマ
既修得科目等</t>
    <phoneticPr fontId="3"/>
  </si>
  <si>
    <t>TEL</t>
    <phoneticPr fontId="3"/>
  </si>
  <si>
    <t>日</t>
  </si>
  <si>
    <t>　　　　　　　　　</t>
    <phoneticPr fontId="3"/>
  </si>
  <si>
    <t>年</t>
    <phoneticPr fontId="3"/>
  </si>
  <si>
    <t>月</t>
    <phoneticPr fontId="3"/>
  </si>
  <si>
    <t>居　　所</t>
    <rPh sb="0" eb="1">
      <t>キョ</t>
    </rPh>
    <rPh sb="3" eb="4">
      <t>ショ</t>
    </rPh>
    <phoneticPr fontId="3"/>
  </si>
  <si>
    <t>実習日数等</t>
    <phoneticPr fontId="3"/>
  </si>
  <si>
    <t>西暦</t>
    <rPh sb="0" eb="2">
      <t>セイレキ</t>
    </rPh>
    <phoneticPr fontId="3"/>
  </si>
  <si>
    <t>学科</t>
    <rPh sb="0" eb="2">
      <t>ガッカ</t>
    </rPh>
    <phoneticPr fontId="3"/>
  </si>
  <si>
    <t>続柄</t>
    <phoneticPr fontId="3"/>
  </si>
  <si>
    <t>は、所要の事項を入力してください。</t>
    <rPh sb="2" eb="4">
      <t>ショヨウ</t>
    </rPh>
    <rPh sb="5" eb="7">
      <t>ジコウ</t>
    </rPh>
    <rPh sb="8" eb="10">
      <t>ニュウリョク</t>
    </rPh>
    <phoneticPr fontId="3"/>
  </si>
  <si>
    <t>実習希望者氏名</t>
    <rPh sb="2" eb="5">
      <t>キボウシャ</t>
    </rPh>
    <phoneticPr fontId="3"/>
  </si>
  <si>
    <t xml:space="preserve"> 受入テーマ等一覧の「受入条件」に合致していますか。</t>
    <rPh sb="1" eb="3">
      <t>ウケイ</t>
    </rPh>
    <rPh sb="6" eb="7">
      <t>トウ</t>
    </rPh>
    <rPh sb="7" eb="9">
      <t>イチラン</t>
    </rPh>
    <rPh sb="11" eb="13">
      <t>ウケイ</t>
    </rPh>
    <rPh sb="13" eb="15">
      <t>ジョウケン</t>
    </rPh>
    <rPh sb="17" eb="19">
      <t>ガッチ</t>
    </rPh>
    <phoneticPr fontId="3"/>
  </si>
  <si>
    <t xml:space="preserve"> このテーマを選択した理由等（200字程度）</t>
    <phoneticPr fontId="3"/>
  </si>
  <si>
    <t>進路について
（卒業後の進路に
ついてお聞かせ
ください。）</t>
    <rPh sb="0" eb="2">
      <t>シンロ</t>
    </rPh>
    <rPh sb="8" eb="11">
      <t>ソツギョウゴ</t>
    </rPh>
    <rPh sb="12" eb="14">
      <t>シンロ</t>
    </rPh>
    <rPh sb="20" eb="21">
      <t>キ</t>
    </rPh>
    <phoneticPr fontId="3"/>
  </si>
  <si>
    <t>高専での科目名：</t>
    <rPh sb="0" eb="2">
      <t>コウセン</t>
    </rPh>
    <rPh sb="4" eb="7">
      <t>カモクメイ</t>
    </rPh>
    <phoneticPr fontId="3"/>
  </si>
  <si>
    <t>学生番号</t>
    <rPh sb="0" eb="2">
      <t>ガクセイ</t>
    </rPh>
    <rPh sb="2" eb="4">
      <t>バンゴウ</t>
    </rPh>
    <phoneticPr fontId="3"/>
  </si>
  <si>
    <t>性別</t>
    <rPh sb="0" eb="2">
      <t>セイベツ</t>
    </rPh>
    <phoneticPr fontId="3"/>
  </si>
  <si>
    <t>は、該当のものをプルダウンから選択</t>
    <rPh sb="2" eb="4">
      <t>ガイトウ</t>
    </rPh>
    <rPh sb="15" eb="17">
      <t>センタク</t>
    </rPh>
    <phoneticPr fontId="3"/>
  </si>
  <si>
    <t>必修・選択の別</t>
    <rPh sb="0" eb="2">
      <t>ヒッシュウ</t>
    </rPh>
    <rPh sb="3" eb="5">
      <t>センタク</t>
    </rPh>
    <rPh sb="6" eb="7">
      <t>ベツ</t>
    </rPh>
    <phoneticPr fontId="3"/>
  </si>
  <si>
    <t>貴方は本学(豊橋技術科学大学）への進学を考えていますか。（次のいずれかを選択して下さい。）</t>
    <rPh sb="29" eb="30">
      <t>ツギ</t>
    </rPh>
    <rPh sb="36" eb="38">
      <t>センタク</t>
    </rPh>
    <rPh sb="40" eb="41">
      <t>クダ</t>
    </rPh>
    <phoneticPr fontId="3"/>
  </si>
  <si>
    <t>実習中の宿泊先等
(該当の項目を
プルダウンから選択して下さい）</t>
    <rPh sb="25" eb="27">
      <t>センタク</t>
    </rPh>
    <rPh sb="29" eb="30">
      <t>クダ</t>
    </rPh>
    <phoneticPr fontId="3"/>
  </si>
  <si>
    <t>(注意）実習中の移動手段について</t>
    <rPh sb="1" eb="3">
      <t>チュウイ</t>
    </rPh>
    <rPh sb="4" eb="6">
      <t>ジッシュウ</t>
    </rPh>
    <rPh sb="6" eb="7">
      <t>チュウ</t>
    </rPh>
    <rPh sb="8" eb="10">
      <t>イドウ</t>
    </rPh>
    <rPh sb="10" eb="12">
      <t>シュダン</t>
    </rPh>
    <phoneticPr fontId="3"/>
  </si>
  <si>
    <t>＊　いずれの場合も、移動には公共交通機関を用いること。
自動車・バイク(自転車も含む）による移動は認めない。</t>
    <rPh sb="36" eb="39">
      <t>ジテンシャ</t>
    </rPh>
    <rPh sb="40" eb="41">
      <t>フク</t>
    </rPh>
    <phoneticPr fontId="3"/>
  </si>
  <si>
    <t>※不安な点がある場合は記入願います。</t>
    <rPh sb="1" eb="3">
      <t>フアン</t>
    </rPh>
    <rPh sb="4" eb="5">
      <t>テン</t>
    </rPh>
    <rPh sb="8" eb="10">
      <t>バアイ</t>
    </rPh>
    <rPh sb="11" eb="13">
      <t>キニュウ</t>
    </rPh>
    <rPh sb="13" eb="14">
      <t>ネガ</t>
    </rPh>
    <phoneticPr fontId="3"/>
  </si>
  <si>
    <t>職名</t>
    <phoneticPr fontId="3"/>
  </si>
  <si>
    <r>
      <t xml:space="preserve">現 住 所 等
</t>
    </r>
    <r>
      <rPr>
        <b/>
        <sz val="8"/>
        <color indexed="10"/>
        <rFont val="ＭＳ Ｐ明朝"/>
        <family val="1"/>
        <charset val="128"/>
      </rPr>
      <t>※E-mailは学校から付与されたものを最優先</t>
    </r>
    <rPh sb="16" eb="18">
      <t>ガッコウ</t>
    </rPh>
    <rPh sb="20" eb="22">
      <t>フヨ</t>
    </rPh>
    <rPh sb="28" eb="31">
      <t>サイユウセン</t>
    </rPh>
    <phoneticPr fontId="3"/>
  </si>
  <si>
    <t>テーマ番号</t>
  </si>
  <si>
    <t>受入テーマ</t>
  </si>
  <si>
    <t>受入日程区分</t>
  </si>
  <si>
    <t>A1041</t>
  </si>
  <si>
    <t>A2041</t>
  </si>
  <si>
    <t>A2051</t>
  </si>
  <si>
    <t>A3031</t>
  </si>
  <si>
    <t>A3041</t>
  </si>
  <si>
    <t>A3061</t>
  </si>
  <si>
    <t>A3071</t>
  </si>
  <si>
    <t>A3081</t>
  </si>
  <si>
    <t>A3101</t>
  </si>
  <si>
    <t>A4051</t>
  </si>
  <si>
    <t>A4061</t>
  </si>
  <si>
    <t>A5041</t>
  </si>
  <si>
    <t>A5051</t>
  </si>
  <si>
    <t>A5061</t>
  </si>
  <si>
    <t>所属学科・年次</t>
    <phoneticPr fontId="3"/>
  </si>
  <si>
    <t>学科・専攻</t>
    <rPh sb="0" eb="2">
      <t>ガッカ</t>
    </rPh>
    <rPh sb="3" eb="5">
      <t>センコウ</t>
    </rPh>
    <phoneticPr fontId="3"/>
  </si>
  <si>
    <r>
      <rPr>
        <b/>
        <sz val="9"/>
        <rFont val="ＭＳ Ｐゴシック"/>
        <family val="3"/>
        <charset val="128"/>
      </rPr>
      <t>提出いただいた個人情報については、体験実習に係る業務の遂行及び本学におけるIR</t>
    </r>
    <r>
      <rPr>
        <b/>
        <vertAlign val="superscript"/>
        <sz val="9"/>
        <rFont val="ＭＳ Ｐゴシック"/>
        <family val="3"/>
        <charset val="128"/>
      </rPr>
      <t>*</t>
    </r>
    <r>
      <rPr>
        <b/>
        <sz val="9"/>
        <rFont val="ＭＳ Ｐゴシック"/>
        <family val="3"/>
        <charset val="128"/>
      </rPr>
      <t>（インスティテューショナル・リサーチ）に使用し、その他の目的に使うことはありません。</t>
    </r>
    <r>
      <rPr>
        <b/>
        <sz val="8"/>
        <rFont val="ＭＳ Ｐゴシック"/>
        <family val="3"/>
        <charset val="128"/>
      </rPr>
      <t xml:space="preserve">
 *IR：本学の計画立案、政策形成、意思決定を支援するための情報を提供する目的で、本学内部で行われる調査研究</t>
    </r>
    <rPh sb="0" eb="2">
      <t>テイシュツ</t>
    </rPh>
    <rPh sb="7" eb="9">
      <t>コジン</t>
    </rPh>
    <rPh sb="9" eb="11">
      <t>ジョウホウ</t>
    </rPh>
    <rPh sb="17" eb="19">
      <t>タイケン</t>
    </rPh>
    <rPh sb="19" eb="21">
      <t>ジッシュウ</t>
    </rPh>
    <rPh sb="22" eb="23">
      <t>カカ</t>
    </rPh>
    <rPh sb="24" eb="26">
      <t>ギョウム</t>
    </rPh>
    <rPh sb="27" eb="29">
      <t>スイコウ</t>
    </rPh>
    <rPh sb="29" eb="30">
      <t>オヨ</t>
    </rPh>
    <rPh sb="31" eb="33">
      <t>ホンガク</t>
    </rPh>
    <rPh sb="60" eb="62">
      <t>シヨウ</t>
    </rPh>
    <rPh sb="66" eb="67">
      <t>タ</t>
    </rPh>
    <rPh sb="68" eb="70">
      <t>モクテキ</t>
    </rPh>
    <rPh sb="71" eb="72">
      <t>ツカ</t>
    </rPh>
    <phoneticPr fontId="3"/>
  </si>
  <si>
    <t>A2061</t>
  </si>
  <si>
    <t>A2071</t>
  </si>
  <si>
    <t>A2081</t>
  </si>
  <si>
    <t>A2091</t>
  </si>
  <si>
    <t>A4041</t>
  </si>
  <si>
    <t>新規有機合成反応の開発</t>
  </si>
  <si>
    <t>リチウムイオン電池用電極の作製と特性評価</t>
  </si>
  <si>
    <t>A3091</t>
  </si>
  <si>
    <t>有機分子触媒を有するキラル高分子の合成と不斉反応への応用</t>
  </si>
  <si>
    <t>宿泊予定先について、いずれかをプルダウンから選択して下さい。</t>
    <rPh sb="0" eb="2">
      <t>シュクハク</t>
    </rPh>
    <rPh sb="2" eb="4">
      <t>ヨテイ</t>
    </rPh>
    <rPh sb="4" eb="5">
      <t>サキ</t>
    </rPh>
    <rPh sb="22" eb="24">
      <t>センタク</t>
    </rPh>
    <rPh sb="26" eb="27">
      <t>クダ</t>
    </rPh>
    <phoneticPr fontId="3"/>
  </si>
  <si>
    <t>宿泊予定先：</t>
    <rPh sb="0" eb="2">
      <t>シュクハク</t>
    </rPh>
    <rPh sb="2" eb="4">
      <t>ヨテイ</t>
    </rPh>
    <rPh sb="4" eb="5">
      <t>サキ</t>
    </rPh>
    <phoneticPr fontId="3"/>
  </si>
  <si>
    <t>本科</t>
    <rPh sb="0" eb="2">
      <t>ホンカ</t>
    </rPh>
    <phoneticPr fontId="3"/>
  </si>
  <si>
    <t>A1071</t>
  </si>
  <si>
    <t>A1081</t>
  </si>
  <si>
    <t>A1051</t>
  </si>
  <si>
    <t>A1061</t>
  </si>
  <si>
    <t>A1091</t>
  </si>
  <si>
    <t>A1101</t>
  </si>
  <si>
    <t>マイクロスケールの流動解析</t>
  </si>
  <si>
    <t>A3111</t>
  </si>
  <si>
    <t>ソフトウェア無線機を用いたディジタル無線通信技術の評価</t>
  </si>
  <si>
    <t>光応答電極材料の原子モデリングと物性予測</t>
  </si>
  <si>
    <t>有限差分法の基礎的プログラミング</t>
  </si>
  <si>
    <t>バーチャルリアリティとメタバース</t>
  </si>
  <si>
    <t>ロボットシステム創造実習</t>
  </si>
  <si>
    <t>液晶分子の合成と相転移挙動の評価　</t>
  </si>
  <si>
    <t>電界や大気圧プラズマの生物応用</t>
  </si>
  <si>
    <t>この実習による
高専での
単位認定の有無</t>
    <rPh sb="8" eb="10">
      <t>コウセン</t>
    </rPh>
    <phoneticPr fontId="3"/>
  </si>
  <si>
    <t>↓本学受入教員による評価が必要な場合は「有」、不要な場合は「無」を選択してください。</t>
    <rPh sb="33" eb="35">
      <t>センタク</t>
    </rPh>
    <phoneticPr fontId="3"/>
  </si>
  <si>
    <t>※高専所定の書式がある場合は、実習初日に本人から受入教員へ渡してください。</t>
    <rPh sb="1" eb="3">
      <t>コウセン</t>
    </rPh>
    <rPh sb="3" eb="5">
      <t>ショテイ</t>
    </rPh>
    <rPh sb="6" eb="8">
      <t>ショシキ</t>
    </rPh>
    <rPh sb="11" eb="13">
      <t>バアイ</t>
    </rPh>
    <rPh sb="15" eb="17">
      <t>ジッシュウ</t>
    </rPh>
    <rPh sb="17" eb="19">
      <t>ショニチ</t>
    </rPh>
    <rPh sb="20" eb="22">
      <t>ホンニン</t>
    </rPh>
    <rPh sb="24" eb="25">
      <t>ウ</t>
    </rPh>
    <rPh sb="25" eb="26">
      <t>イ</t>
    </rPh>
    <rPh sb="26" eb="28">
      <t>キョウイン</t>
    </rPh>
    <rPh sb="29" eb="30">
      <t>ワタ</t>
    </rPh>
    <phoneticPr fontId="3"/>
  </si>
  <si>
    <r>
      <rPr>
        <sz val="14"/>
        <color rgb="FFFF0000"/>
        <rFont val="ＭＳ Ｐ明朝"/>
        <family val="1"/>
        <charset val="128"/>
      </rPr>
      <t xml:space="preserve">【第１希望】
</t>
    </r>
    <r>
      <rPr>
        <sz val="9"/>
        <rFont val="ＭＳ Ｐ明朝"/>
        <family val="1"/>
        <charset val="128"/>
      </rPr>
      <t xml:space="preserve">
</t>
    </r>
    <r>
      <rPr>
        <sz val="10"/>
        <color rgb="FFFF0000"/>
        <rFont val="ＭＳ Ｐ明朝"/>
        <family val="1"/>
        <charset val="128"/>
      </rPr>
      <t xml:space="preserve">※必須回答
</t>
    </r>
    <r>
      <rPr>
        <sz val="9"/>
        <rFont val="ＭＳ Ｐ明朝"/>
        <family val="1"/>
        <charset val="128"/>
      </rPr>
      <t xml:space="preserve">
（体験実習受入
テーマ等一覧参照）</t>
    </r>
    <rPh sb="1" eb="2">
      <t>ダイ</t>
    </rPh>
    <rPh sb="3" eb="5">
      <t>キボウ</t>
    </rPh>
    <rPh sb="9" eb="11">
      <t>ヒッス</t>
    </rPh>
    <rPh sb="11" eb="13">
      <t>カイトウ</t>
    </rPh>
    <rPh sb="16" eb="18">
      <t>タイケン</t>
    </rPh>
    <rPh sb="18" eb="20">
      <t>ジッシュウ</t>
    </rPh>
    <rPh sb="20" eb="22">
      <t>ウケイ</t>
    </rPh>
    <rPh sb="26" eb="27">
      <t>トウ</t>
    </rPh>
    <rPh sb="27" eb="29">
      <t>イチラン</t>
    </rPh>
    <rPh sb="29" eb="31">
      <t>サンショウ</t>
    </rPh>
    <phoneticPr fontId="3"/>
  </si>
  <si>
    <t>A3021</t>
  </si>
  <si>
    <t>合致している</t>
  </si>
  <si>
    <t>1.　豊技大への進学を希望している</t>
  </si>
  <si>
    <t xml:space="preserve">3.　ビジネスホテル        </t>
  </si>
  <si>
    <t>高専ID</t>
  </si>
  <si>
    <t>氏名</t>
  </si>
  <si>
    <t>フリガナ</t>
  </si>
  <si>
    <t>性別</t>
  </si>
  <si>
    <t>学生番号</t>
  </si>
  <si>
    <t>学科</t>
  </si>
  <si>
    <t>学年</t>
  </si>
  <si>
    <t>メール</t>
  </si>
  <si>
    <t>認定単位数</t>
  </si>
  <si>
    <t>単位付与条件</t>
  </si>
  <si>
    <t>受入教員評価</t>
  </si>
  <si>
    <t>評価所定様式</t>
  </si>
  <si>
    <t>希望番号</t>
    <rPh sb="0" eb="2">
      <t>キボウ</t>
    </rPh>
    <rPh sb="2" eb="4">
      <t>バンゴウ</t>
    </rPh>
    <phoneticPr fontId="26"/>
  </si>
  <si>
    <t>日程区分</t>
  </si>
  <si>
    <t>担当教員</t>
  </si>
  <si>
    <t>進学希望度合</t>
  </si>
  <si>
    <t>通学</t>
  </si>
  <si>
    <t>OC延泊希望</t>
    <rPh sb="2" eb="4">
      <t>エンパク</t>
    </rPh>
    <rPh sb="4" eb="6">
      <t>キボウ</t>
    </rPh>
    <phoneticPr fontId="26"/>
  </si>
  <si>
    <t>宿泊先部屋割り</t>
  </si>
  <si>
    <t>宿泊先割り振り</t>
  </si>
  <si>
    <t>宿泊施設希望</t>
    <phoneticPr fontId="26"/>
  </si>
  <si>
    <t>集合年月日</t>
  </si>
  <si>
    <t>集合時間</t>
  </si>
  <si>
    <t>教室</t>
  </si>
  <si>
    <t>宿泊始年月日</t>
  </si>
  <si>
    <t>宿泊至年月日</t>
  </si>
  <si>
    <t>泊数</t>
  </si>
  <si>
    <t>日数</t>
  </si>
  <si>
    <t>宿泊費単価</t>
  </si>
  <si>
    <t>第２・３希望有</t>
    <rPh sb="0" eb="1">
      <t>ダイ</t>
    </rPh>
    <rPh sb="4" eb="6">
      <t>キボウ</t>
    </rPh>
    <rPh sb="6" eb="7">
      <t>アリ</t>
    </rPh>
    <phoneticPr fontId="26"/>
  </si>
  <si>
    <t>宿泊費合計</t>
    <rPh sb="0" eb="3">
      <t>シュクハクヒ</t>
    </rPh>
    <rPh sb="3" eb="5">
      <t>ゴウケイ</t>
    </rPh>
    <phoneticPr fontId="26"/>
  </si>
  <si>
    <t>備考</t>
    <rPh sb="0" eb="2">
      <t>ビコウ</t>
    </rPh>
    <phoneticPr fontId="26"/>
  </si>
  <si>
    <t>申込日</t>
    <rPh sb="0" eb="2">
      <t>モウシコミ</t>
    </rPh>
    <rPh sb="2" eb="3">
      <t>ビ</t>
    </rPh>
    <phoneticPr fontId="3"/>
  </si>
  <si>
    <t>01</t>
    <phoneticPr fontId="3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</si>
  <si>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</si>
  <si>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</si>
  <si>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</si>
  <si>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</si>
  <si>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</si>
  <si>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</si>
  <si>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</si>
  <si>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</si>
  <si>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</si>
  <si>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</si>
  <si>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</si>
  <si>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</si>
  <si>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</si>
  <si>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</si>
  <si>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</si>
  <si>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</si>
  <si>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</si>
  <si>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</si>
  <si>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</si>
  <si>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</si>
  <si>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</si>
  <si>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</si>
  <si>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</si>
  <si>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</si>
  <si>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</si>
  <si>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</si>
  <si>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</si>
  <si>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</si>
  <si>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</si>
  <si>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</si>
  <si>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</si>
  <si>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</si>
  <si>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</si>
  <si>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</si>
  <si>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</si>
  <si>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02</t>
    <phoneticPr fontId="3"/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</si>
  <si>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</si>
  <si>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</si>
  <si>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</si>
  <si>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</si>
  <si>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</si>
  <si>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</si>
  <si>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</si>
  <si>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</si>
  <si>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</si>
  <si>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</si>
  <si>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</si>
  <si>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</si>
  <si>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</si>
  <si>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</si>
  <si>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</si>
  <si>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</si>
  <si>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</si>
  <si>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</si>
  <si>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</si>
  <si>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</si>
  <si>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</si>
  <si>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</si>
  <si>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</si>
  <si>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</si>
  <si>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</si>
  <si>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</si>
  <si>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生年月日</t>
    <rPh sb="0" eb="4">
      <t>セイネンガッピ</t>
    </rPh>
    <phoneticPr fontId="3"/>
  </si>
  <si>
    <t>現住所</t>
    <rPh sb="0" eb="1">
      <t>ゲン</t>
    </rPh>
    <rPh sb="1" eb="3">
      <t>ジュウショ</t>
    </rPh>
    <phoneticPr fontId="3"/>
  </si>
  <si>
    <t>電話番号</t>
    <rPh sb="0" eb="4">
      <t>デンワバンゴウ</t>
    </rPh>
    <phoneticPr fontId="3"/>
  </si>
  <si>
    <t>郵便番号</t>
    <rPh sb="0" eb="4">
      <t>ユウビンバンゴウ</t>
    </rPh>
    <phoneticPr fontId="3"/>
  </si>
  <si>
    <t>緊急時氏名</t>
    <rPh sb="0" eb="3">
      <t>キンキュウジ</t>
    </rPh>
    <rPh sb="3" eb="5">
      <t>シメイ</t>
    </rPh>
    <phoneticPr fontId="3"/>
  </si>
  <si>
    <t>緊急時フリガナ</t>
    <rPh sb="0" eb="3">
      <t>キンキュウジ</t>
    </rPh>
    <phoneticPr fontId="3"/>
  </si>
  <si>
    <t>緊急時続柄</t>
    <rPh sb="0" eb="3">
      <t>キンキュウジ</t>
    </rPh>
    <rPh sb="3" eb="5">
      <t>ゾクガラ</t>
    </rPh>
    <phoneticPr fontId="3"/>
  </si>
  <si>
    <t>緊急時住所</t>
    <rPh sb="0" eb="3">
      <t>キンキュウジ</t>
    </rPh>
    <rPh sb="3" eb="5">
      <t>ジュウショ</t>
    </rPh>
    <phoneticPr fontId="3"/>
  </si>
  <si>
    <t>緊急時電話番号</t>
    <rPh sb="0" eb="3">
      <t>キンキュウジ</t>
    </rPh>
    <rPh sb="3" eb="7">
      <t>デンワバンゴウ</t>
    </rPh>
    <phoneticPr fontId="3"/>
  </si>
  <si>
    <t>担任学科</t>
    <rPh sb="0" eb="2">
      <t>タンニン</t>
    </rPh>
    <rPh sb="2" eb="4">
      <t>ガッカ</t>
    </rPh>
    <phoneticPr fontId="3"/>
  </si>
  <si>
    <t>担任職名</t>
    <rPh sb="0" eb="2">
      <t>タンニン</t>
    </rPh>
    <rPh sb="2" eb="4">
      <t>ショクメイ</t>
    </rPh>
    <phoneticPr fontId="3"/>
  </si>
  <si>
    <t>担任氏名</t>
    <rPh sb="0" eb="2">
      <t>タンニン</t>
    </rPh>
    <rPh sb="2" eb="4">
      <t>シメイ</t>
    </rPh>
    <phoneticPr fontId="3"/>
  </si>
  <si>
    <t>担任電話番号</t>
    <rPh sb="0" eb="2">
      <t>タンニン</t>
    </rPh>
    <rPh sb="2" eb="6">
      <t>デンワバンゴウ</t>
    </rPh>
    <phoneticPr fontId="3"/>
  </si>
  <si>
    <t>担任FAX</t>
    <rPh sb="0" eb="2">
      <t>タンニン</t>
    </rPh>
    <phoneticPr fontId="3"/>
  </si>
  <si>
    <t>担任メールアドレス</t>
    <rPh sb="0" eb="2">
      <t>タンニン</t>
    </rPh>
    <phoneticPr fontId="3"/>
  </si>
  <si>
    <t>科目名</t>
    <rPh sb="0" eb="3">
      <t>カモクメイ</t>
    </rPh>
    <phoneticPr fontId="3"/>
  </si>
  <si>
    <t>必修選択の別</t>
    <rPh sb="0" eb="2">
      <t>ヒッシュウ</t>
    </rPh>
    <rPh sb="2" eb="4">
      <t>センタク</t>
    </rPh>
    <rPh sb="5" eb="6">
      <t>ベツ</t>
    </rPh>
    <phoneticPr fontId="3"/>
  </si>
  <si>
    <t>単位認定の有無</t>
    <rPh sb="0" eb="4">
      <t>タンイニンテイ</t>
    </rPh>
    <rPh sb="5" eb="7">
      <t>ウム</t>
    </rPh>
    <phoneticPr fontId="3"/>
  </si>
  <si>
    <t>本人の得意分野</t>
    <rPh sb="0" eb="2">
      <t>ホンニン</t>
    </rPh>
    <rPh sb="3" eb="7">
      <t>トクイブンヤ</t>
    </rPh>
    <phoneticPr fontId="3"/>
  </si>
  <si>
    <t>テーマ</t>
    <phoneticPr fontId="3"/>
  </si>
  <si>
    <t>選択理由</t>
    <rPh sb="0" eb="4">
      <t>センタクリユウ</t>
    </rPh>
    <phoneticPr fontId="3"/>
  </si>
  <si>
    <t>2.　選択肢の一つである</t>
  </si>
  <si>
    <t>3　.就職希望</t>
  </si>
  <si>
    <t>4.　進路は未定</t>
  </si>
  <si>
    <t>1.　現住所から通学</t>
  </si>
  <si>
    <t>2.　親類宅、友人宅等から通学</t>
  </si>
  <si>
    <t>宿泊種別</t>
    <phoneticPr fontId="3"/>
  </si>
  <si>
    <t>釧路工業高等専門学校</t>
    <rPh sb="0" eb="2">
      <t>クシロ</t>
    </rPh>
    <rPh sb="2" eb="4">
      <t>コウギョウ</t>
    </rPh>
    <rPh sb="4" eb="6">
      <t>コウトウ</t>
    </rPh>
    <rPh sb="6" eb="8">
      <t>センモン</t>
    </rPh>
    <rPh sb="8" eb="10">
      <t>ガッコウ</t>
    </rPh>
    <phoneticPr fontId="3"/>
  </si>
  <si>
    <t>旭川工業高等専門学校</t>
  </si>
  <si>
    <t>苫小牧工業高等専門学校</t>
  </si>
  <si>
    <t>函館工業高等専門学校</t>
  </si>
  <si>
    <t>八戸工業高等専門学校</t>
  </si>
  <si>
    <t>一関工業高等専門学校</t>
  </si>
  <si>
    <t>仙台高等専門学校（名取キャンパス）</t>
  </si>
  <si>
    <t>仙台高等専門学校（広瀬キャンパス）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</si>
  <si>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</si>
  <si>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</si>
  <si>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</si>
  <si>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</si>
  <si>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</si>
  <si>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</si>
  <si>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</si>
  <si>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</si>
  <si>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東京都立産業技術高等専門学校（品川キャンパス）</t>
  </si>
  <si>
    <t>東京都立産業技術高等専門学校（荒川キャンパス）</t>
  </si>
  <si>
    <t>サレジオ工業高等専門学校</t>
  </si>
  <si>
    <t>長岡工業高等専門学校</t>
  </si>
  <si>
    <t>富山高等専門学校（本郷キャンパス）</t>
  </si>
  <si>
    <t>富山高等専門学校（射水キャンパス）</t>
  </si>
  <si>
    <t>石川工業高等専門学校</t>
  </si>
  <si>
    <t xml:space="preserve">国際高等専門学校 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</si>
  <si>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</si>
  <si>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</si>
  <si>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</si>
  <si>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</si>
  <si>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</si>
  <si>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鳥羽商船高等専門学校</t>
  </si>
  <si>
    <t>鈴鹿工業高等専門学校</t>
  </si>
  <si>
    <t>近畿大学工業高等専門学校</t>
  </si>
  <si>
    <t>舞鶴工業高等専門学校</t>
  </si>
  <si>
    <t>大阪公立大学工業高等専門学校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</si>
  <si>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</si>
  <si>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</si>
  <si>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</si>
  <si>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</si>
  <si>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</si>
  <si>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</si>
  <si>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</si>
  <si>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広島商船高等専門学校</t>
  </si>
  <si>
    <t>呉工業高等専門学校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</si>
  <si>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</si>
  <si>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</si>
  <si>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</si>
  <si>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</si>
  <si>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香川高等専門学校(高松キャンパス)</t>
  </si>
  <si>
    <t>香川高等専門学校（詫間キャンパス）</t>
  </si>
  <si>
    <t>新居浜工業高等専門学校</t>
  </si>
  <si>
    <t>弓削商船高等専門学校</t>
  </si>
  <si>
    <t>高知工業高等専門学校</t>
  </si>
  <si>
    <t>北九州工業高等専門学校</t>
  </si>
  <si>
    <t>久留米工業高等専門学校</t>
  </si>
  <si>
    <t>有明工業高等専門学校</t>
  </si>
  <si>
    <t>佐世保工業高等専門学校</t>
  </si>
  <si>
    <t>熊本高等専門学校（八代キャンパス）</t>
  </si>
  <si>
    <t>熊本高等専門学校(熊本キャンパス)</t>
  </si>
  <si>
    <t>大分工業高等専門学校</t>
  </si>
  <si>
    <t>都城工業高等専門学校</t>
  </si>
  <si>
    <t>鹿児島工業高等専門学校</t>
  </si>
  <si>
    <t>沖縄工業高等専門学校</t>
  </si>
  <si>
    <t>新モンゴル高等専門学校</t>
    <rPh sb="0" eb="1">
      <t>シン</t>
    </rPh>
    <phoneticPr fontId="3"/>
  </si>
  <si>
    <t>高専名</t>
    <rPh sb="0" eb="2">
      <t>コウセン</t>
    </rPh>
    <rPh sb="2" eb="3">
      <t>メイ</t>
    </rPh>
    <phoneticPr fontId="3"/>
  </si>
  <si>
    <t>受入可否</t>
    <rPh sb="0" eb="2">
      <t>ウケイレ</t>
    </rPh>
    <rPh sb="2" eb="4">
      <t>カヒ</t>
    </rPh>
    <phoneticPr fontId="3"/>
  </si>
  <si>
    <t>受入系</t>
  </si>
  <si>
    <t>受入系名</t>
  </si>
  <si>
    <t>受入期間</t>
  </si>
  <si>
    <t>募集定員</t>
  </si>
  <si>
    <t>担当教員１</t>
  </si>
  <si>
    <t>役職１</t>
  </si>
  <si>
    <r>
      <t>2025年度豊橋技術科学大学</t>
    </r>
    <r>
      <rPr>
        <b/>
        <u/>
        <sz val="14"/>
        <rFont val="Century"/>
        <family val="1"/>
      </rPr>
      <t xml:space="preserve"> </t>
    </r>
    <r>
      <rPr>
        <b/>
        <u/>
        <sz val="14"/>
        <rFont val="ＭＳ 明朝"/>
        <family val="1"/>
        <charset val="128"/>
      </rPr>
      <t>高専生</t>
    </r>
    <r>
      <rPr>
        <b/>
        <u/>
        <sz val="14"/>
        <rFont val="Century"/>
        <family val="1"/>
      </rPr>
      <t xml:space="preserve"> </t>
    </r>
    <r>
      <rPr>
        <b/>
        <u/>
        <sz val="14"/>
        <rFont val="ＭＳ 明朝"/>
        <family val="1"/>
        <charset val="128"/>
      </rPr>
      <t>体験実習申込書</t>
    </r>
    <rPh sb="4" eb="6">
      <t>ネンド</t>
    </rPh>
    <phoneticPr fontId="3"/>
  </si>
  <si>
    <t>申込書記入日</t>
    <rPh sb="0" eb="2">
      <t>モウシコ</t>
    </rPh>
    <rPh sb="2" eb="3">
      <t>ショ</t>
    </rPh>
    <rPh sb="3" eb="6">
      <t>キニュウビ</t>
    </rPh>
    <phoneticPr fontId="3"/>
  </si>
  <si>
    <t>-</t>
    <phoneticPr fontId="3"/>
  </si>
  <si>
    <t>テーマ番号</t>
    <rPh sb="3" eb="5">
      <t>バンゴウ</t>
    </rPh>
    <phoneticPr fontId="3"/>
  </si>
  <si>
    <t>A1011</t>
  </si>
  <si>
    <t>高齢者を支援するロボットの実験的研究</t>
  </si>
  <si>
    <t>1</t>
  </si>
  <si>
    <t>機械工学系</t>
  </si>
  <si>
    <t>①</t>
  </si>
  <si>
    <t>日程①：８月２５日（月）～８月２９日（金）（５日）</t>
  </si>
  <si>
    <t>助教</t>
  </si>
  <si>
    <t>武田洸晶</t>
  </si>
  <si>
    <t>A1021</t>
  </si>
  <si>
    <t xml:space="preserve">自動車部品の成形技術の開発 </t>
  </si>
  <si>
    <t>③</t>
  </si>
  <si>
    <t>日程③：９月 １日（月）～９月 ５日（金）（５日）</t>
  </si>
  <si>
    <t>准教授</t>
  </si>
  <si>
    <t>安部 洋平</t>
  </si>
  <si>
    <t>A1031</t>
  </si>
  <si>
    <t>タイヤの空力音の現象解明に向けた基礎研究</t>
  </si>
  <si>
    <t>倉石孝</t>
  </si>
  <si>
    <t>巨大ひずみ加工による新規金属材料の開発　</t>
  </si>
  <si>
    <t>足立　望</t>
  </si>
  <si>
    <t>格子欠陥で変わる金属の世界： 高密度化が拓く驚きの油潤滑性能を体験しよう．</t>
  </si>
  <si>
    <t>教授</t>
  </si>
  <si>
    <t>戸髙 義一</t>
  </si>
  <si>
    <t>遺伝子検出のためのマイクロ流路チップの作製と評価</t>
  </si>
  <si>
    <t>岡本俊哉</t>
  </si>
  <si>
    <t>熱応答性高分子アクチュエータの温度制御装置の作製</t>
  </si>
  <si>
    <t>比留田　稔樹</t>
  </si>
  <si>
    <t>岸本　龍典</t>
  </si>
  <si>
    <t>A1082</t>
  </si>
  <si>
    <t>②</t>
  </si>
  <si>
    <t>日程②：８月２５日（月）～９月 ５日（金）（１０日）</t>
  </si>
  <si>
    <t>A1083</t>
  </si>
  <si>
    <t>振動工学に関する基礎実験</t>
  </si>
  <si>
    <t>河村庄造</t>
  </si>
  <si>
    <t>A1092</t>
  </si>
  <si>
    <t>⑤</t>
  </si>
  <si>
    <t>日程⑤：９月 ８日（月）～９月１２日（金）（５日）</t>
  </si>
  <si>
    <t>3Dプリンタで3Dプリンタを作る：LCD VATプリンタによるDIWノズルの設計と製作</t>
  </si>
  <si>
    <t>7_1</t>
  </si>
  <si>
    <t>次世代半導体・センサ科学研究所/機械工学系</t>
  </si>
  <si>
    <t>永井萌土</t>
  </si>
  <si>
    <t>A2011</t>
  </si>
  <si>
    <t>電気で描くアート作品と数値モデルによる解析</t>
  </si>
  <si>
    <t>2</t>
  </si>
  <si>
    <t>電気・電子情報工学系</t>
  </si>
  <si>
    <t>川島朋裕</t>
  </si>
  <si>
    <t>A2021</t>
  </si>
  <si>
    <t>羽賀望</t>
  </si>
  <si>
    <t>A2031</t>
  </si>
  <si>
    <t>高性能プログラミング技術の応用</t>
  </si>
  <si>
    <t>市川　周一</t>
  </si>
  <si>
    <t>水中ワイヤレス給電</t>
  </si>
  <si>
    <t>田村　昌也</t>
  </si>
  <si>
    <t>上原秀幸</t>
  </si>
  <si>
    <t>ベイズ推論に基づく信号推定法の応用</t>
  </si>
  <si>
    <t>竹内啓悟</t>
  </si>
  <si>
    <t>半導体センサの作製及び評価</t>
  </si>
  <si>
    <t>澤田　和明</t>
  </si>
  <si>
    <t>東城　友都</t>
  </si>
  <si>
    <t>A2082</t>
  </si>
  <si>
    <t>④</t>
  </si>
  <si>
    <t>日程④：９月 １日（月）～９月１２日（金）（１０日）</t>
  </si>
  <si>
    <t>稲田 亮史</t>
  </si>
  <si>
    <t>A2092</t>
  </si>
  <si>
    <t>A2093</t>
  </si>
  <si>
    <t>A2094</t>
  </si>
  <si>
    <t>A3011</t>
  </si>
  <si>
    <t>「超低遅延な広域ネットワークを実現するオールフォトニックスネットワークの研究」または「広域ネットワークを活用した分散処理型通信方式の研究」</t>
  </si>
  <si>
    <t>3</t>
  </si>
  <si>
    <t>情報・知能工学系</t>
  </si>
  <si>
    <t>川端明生</t>
  </si>
  <si>
    <t>北崎充晃</t>
  </si>
  <si>
    <t>神経回路のシミュレーション演習　</t>
  </si>
  <si>
    <t>村越一支</t>
  </si>
  <si>
    <t>The accessible information of quantum ensembles</t>
  </si>
  <si>
    <t>Associate Professor</t>
  </si>
  <si>
    <t>Michele Dall'Arno</t>
  </si>
  <si>
    <t>A3051</t>
  </si>
  <si>
    <t>計算機シミュレーションを用いて新薬を提案する</t>
  </si>
  <si>
    <t>栗田典之</t>
  </si>
  <si>
    <t>ウェブデータを対象とするアノテーションと言語処理モデルの研究</t>
  </si>
  <si>
    <t>土屋雅稔</t>
  </si>
  <si>
    <t>拡張現実感（AR)の原理理解とアプリケーションの作成</t>
  </si>
  <si>
    <t>菅谷保之</t>
  </si>
  <si>
    <t>ヒトの認知を科学する -「顔を見る」ことの不思議に迫る</t>
  </si>
  <si>
    <t>南哲人</t>
  </si>
  <si>
    <t>政治経済分野を対象とした自然言語処理</t>
  </si>
  <si>
    <t>秋葉友良</t>
  </si>
  <si>
    <t>画像からの形状計測の基礎とその応用</t>
  </si>
  <si>
    <t>金澤　靖</t>
  </si>
  <si>
    <t>垣内 洋平</t>
  </si>
  <si>
    <t>A3112</t>
  </si>
  <si>
    <t>A3121</t>
  </si>
  <si>
    <t>カーネル法による機械学習の基礎</t>
  </si>
  <si>
    <t>渡辺一帆</t>
  </si>
  <si>
    <t>A3122</t>
  </si>
  <si>
    <t>A4011</t>
  </si>
  <si>
    <t>4</t>
  </si>
  <si>
    <t>応用化学・生命工学系</t>
  </si>
  <si>
    <t>栗田 弘史</t>
  </si>
  <si>
    <t>A4021</t>
  </si>
  <si>
    <t>細胞膜モデル系の作製と膜内分子拡散の観察　</t>
  </si>
  <si>
    <t>手老 龍吾</t>
  </si>
  <si>
    <t>A4031</t>
  </si>
  <si>
    <t>荒川優樹</t>
  </si>
  <si>
    <t>理論計算による化学反応経路の探索</t>
  </si>
  <si>
    <t>小口達夫</t>
  </si>
  <si>
    <t>A4042</t>
  </si>
  <si>
    <t>7_4</t>
  </si>
  <si>
    <t>次世代半導体・センサ科学研究所/応用化学・生命工学系</t>
  </si>
  <si>
    <t>柴富一孝</t>
  </si>
  <si>
    <t>A4052</t>
  </si>
  <si>
    <t>A4053</t>
  </si>
  <si>
    <t>A4054</t>
  </si>
  <si>
    <t>A4055</t>
  </si>
  <si>
    <t>原口　直樹</t>
  </si>
  <si>
    <t>A5011</t>
  </si>
  <si>
    <t>シャレットワークショップを通じた地方都市中心市街地まちづくりの実践的演習</t>
  </si>
  <si>
    <t>5</t>
  </si>
  <si>
    <t>建築・都市システム学系</t>
  </si>
  <si>
    <t>浅野純一郎</t>
  </si>
  <si>
    <t>A5021</t>
  </si>
  <si>
    <t>河川水環境の調査および水質分析　</t>
  </si>
  <si>
    <t>井上隆信</t>
  </si>
  <si>
    <t>A5031</t>
  </si>
  <si>
    <t>建築環境デザイン入門　</t>
  </si>
  <si>
    <t>島﨑康弘</t>
  </si>
  <si>
    <t>ミクロな土粒子の動きから学ぶ！地震と豪雨が引き起こす地盤崩壊のメカニズム</t>
  </si>
  <si>
    <t>松田達也</t>
  </si>
  <si>
    <t>水害リスクを多角的に”視る”</t>
  </si>
  <si>
    <t>豊田将也</t>
  </si>
  <si>
    <t>A5052</t>
  </si>
  <si>
    <t>建築・土木構造物のコンピュテーショナルデザイン</t>
  </si>
  <si>
    <t>瀧内雄二</t>
  </si>
  <si>
    <t>A5062</t>
  </si>
  <si>
    <t>A5063</t>
  </si>
  <si>
    <t>A6011</t>
  </si>
  <si>
    <t>Apple Swift(UI)を用いた研究支援ツールの作成（入門編）　</t>
  </si>
  <si>
    <t>田中照通</t>
  </si>
  <si>
    <t>A6021</t>
  </si>
  <si>
    <t>リベラルアーツを体験しよう：AI時代に大学で何を学ぶのか</t>
  </si>
  <si>
    <t>6</t>
  </si>
  <si>
    <t>総合教育院</t>
  </si>
  <si>
    <t>岩内章太郎</t>
  </si>
  <si>
    <t>受入期間</t>
    <rPh sb="0" eb="2">
      <t>ウケイレ</t>
    </rPh>
    <rPh sb="2" eb="4">
      <t>キカン</t>
    </rPh>
    <phoneticPr fontId="3"/>
  </si>
  <si>
    <t>主担当教員</t>
    <rPh sb="0" eb="1">
      <t>オモ</t>
    </rPh>
    <rPh sb="1" eb="3">
      <t>タントウ</t>
    </rPh>
    <rPh sb="3" eb="5">
      <t>キョウイン</t>
    </rPh>
    <phoneticPr fontId="3"/>
  </si>
  <si>
    <t>（不安な点：</t>
    <rPh sb="1" eb="3">
      <t>フアン</t>
    </rPh>
    <rPh sb="4" eb="5">
      <t>テン</t>
    </rPh>
    <phoneticPr fontId="3"/>
  </si>
  <si>
    <r>
      <rPr>
        <sz val="14"/>
        <rFont val="ＭＳ Ｐ明朝"/>
        <family val="1"/>
        <charset val="128"/>
      </rPr>
      <t xml:space="preserve">【第３希望】
</t>
    </r>
    <r>
      <rPr>
        <sz val="9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 xml:space="preserve">※任意回答
</t>
    </r>
    <r>
      <rPr>
        <sz val="9"/>
        <rFont val="ＭＳ Ｐ明朝"/>
        <family val="1"/>
        <charset val="128"/>
      </rPr>
      <t xml:space="preserve">
（体験実習受入
テーマ等一覧参照）</t>
    </r>
    <rPh sb="9" eb="11">
      <t>ニンイ</t>
    </rPh>
    <rPh sb="11" eb="13">
      <t>カイトウ</t>
    </rPh>
    <phoneticPr fontId="3"/>
  </si>
  <si>
    <r>
      <rPr>
        <sz val="14"/>
        <rFont val="ＭＳ Ｐ明朝"/>
        <family val="1"/>
        <charset val="128"/>
      </rPr>
      <t xml:space="preserve">【第２希望】
</t>
    </r>
    <r>
      <rPr>
        <sz val="9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 xml:space="preserve">※任意回答
</t>
    </r>
    <r>
      <rPr>
        <sz val="9"/>
        <rFont val="ＭＳ Ｐ明朝"/>
        <family val="1"/>
        <charset val="128"/>
      </rPr>
      <t xml:space="preserve">
（体験実習受入
テーマ等一覧参照）</t>
    </r>
    <rPh sb="1" eb="2">
      <t>ダイ</t>
    </rPh>
    <rPh sb="3" eb="5">
      <t>キボウ</t>
    </rPh>
    <rPh sb="9" eb="11">
      <t>ニンイ</t>
    </rPh>
    <rPh sb="11" eb="13">
      <t>カイトウ</t>
    </rPh>
    <rPh sb="16" eb="18">
      <t>タイケン</t>
    </rPh>
    <rPh sb="18" eb="20">
      <t>ジッシュウ</t>
    </rPh>
    <rPh sb="20" eb="22">
      <t>ウケイ</t>
    </rPh>
    <rPh sb="26" eb="27">
      <t>トウ</t>
    </rPh>
    <rPh sb="27" eb="29">
      <t>イチラン</t>
    </rPh>
    <rPh sb="29" eb="31">
      <t>サンショウ</t>
    </rPh>
    <phoneticPr fontId="3"/>
  </si>
  <si>
    <t>通学手段</t>
    <phoneticPr fontId="3"/>
  </si>
  <si>
    <t>テンパク　タロウ</t>
    <phoneticPr fontId="3"/>
  </si>
  <si>
    <t>天伯　太郎</t>
    <rPh sb="0" eb="2">
      <t>テンパク</t>
    </rPh>
    <rPh sb="3" eb="5">
      <t>タロウ</t>
    </rPh>
    <phoneticPr fontId="3"/>
  </si>
  <si>
    <t>男</t>
  </si>
  <si>
    <t>t197610</t>
    <phoneticPr fontId="3"/>
  </si>
  <si>
    <t>機械工学科</t>
    <rPh sb="0" eb="2">
      <t>キカイ</t>
    </rPh>
    <rPh sb="2" eb="5">
      <t>コウガクカ</t>
    </rPh>
    <phoneticPr fontId="3"/>
  </si>
  <si>
    <t>441</t>
    <phoneticPr fontId="3"/>
  </si>
  <si>
    <t>8580</t>
    <phoneticPr fontId="3"/>
  </si>
  <si>
    <t>xxx</t>
    <phoneticPr fontId="3"/>
  </si>
  <si>
    <t>愛知県豊橋市天伯町雲雀ヶ丘1-1</t>
    <rPh sb="0" eb="3">
      <t>アイチケン</t>
    </rPh>
    <rPh sb="3" eb="6">
      <t>トヨハシシ</t>
    </rPh>
    <rPh sb="6" eb="8">
      <t>テンパク</t>
    </rPh>
    <rPh sb="8" eb="9">
      <t>マチ</t>
    </rPh>
    <rPh sb="9" eb="13">
      <t>ヒバリガオカ</t>
    </rPh>
    <phoneticPr fontId="3"/>
  </si>
  <si>
    <t>tut1@example.com</t>
    <phoneticPr fontId="3"/>
  </si>
  <si>
    <t>テンパク　ハナコ</t>
    <phoneticPr fontId="3"/>
  </si>
  <si>
    <t>天伯　花子</t>
    <rPh sb="0" eb="2">
      <t>テンパク</t>
    </rPh>
    <rPh sb="3" eb="5">
      <t>ハナコ</t>
    </rPh>
    <phoneticPr fontId="3"/>
  </si>
  <si>
    <t>母</t>
    <rPh sb="0" eb="1">
      <t>ハハ</t>
    </rPh>
    <phoneticPr fontId="3"/>
  </si>
  <si>
    <t>yyy</t>
    <phoneticPr fontId="3"/>
  </si>
  <si>
    <t>教授</t>
    <rPh sb="0" eb="2">
      <t>キョウジュ</t>
    </rPh>
    <phoneticPr fontId="3"/>
  </si>
  <si>
    <t>ギカじか</t>
    <phoneticPr fontId="3"/>
  </si>
  <si>
    <t>zzz</t>
    <phoneticPr fontId="3"/>
  </si>
  <si>
    <t>tut2@example.com</t>
    <phoneticPr fontId="3"/>
  </si>
  <si>
    <t>学外実習</t>
    <rPh sb="0" eb="2">
      <t>ガクガイ</t>
    </rPh>
    <rPh sb="2" eb="4">
      <t>ジッシュウ</t>
    </rPh>
    <phoneticPr fontId="3"/>
  </si>
  <si>
    <t>必修</t>
  </si>
  <si>
    <t>有</t>
  </si>
  <si>
    <t>10日間</t>
    <rPh sb="2" eb="4">
      <t>ニチカン</t>
    </rPh>
    <phoneticPr fontId="3"/>
  </si>
  <si>
    <t>得意分野：●●
既修得科目：●●、●●
研究テーマ：●●
現在●●についての研究をしています。この研究では▲▲を用いた実験を行うため、希望テーマに関しても合致しており、■■についての勉強もしているので実習に活かせると思います。</t>
    <rPh sb="0" eb="2">
      <t>トクイ</t>
    </rPh>
    <rPh sb="2" eb="4">
      <t>ブンヤ</t>
    </rPh>
    <rPh sb="8" eb="10">
      <t>キシュウ</t>
    </rPh>
    <rPh sb="10" eb="11">
      <t>トク</t>
    </rPh>
    <rPh sb="11" eb="13">
      <t>カモク</t>
    </rPh>
    <rPh sb="20" eb="22">
      <t>ケンキュウ</t>
    </rPh>
    <rPh sb="30" eb="32">
      <t>ゲンザイ</t>
    </rPh>
    <rPh sb="39" eb="41">
      <t>ケンキュウ</t>
    </rPh>
    <rPh sb="50" eb="52">
      <t>ケンキュウ</t>
    </rPh>
    <rPh sb="57" eb="58">
      <t>モチ</t>
    </rPh>
    <rPh sb="60" eb="62">
      <t>ジッケン</t>
    </rPh>
    <rPh sb="63" eb="64">
      <t>オコナ</t>
    </rPh>
    <rPh sb="68" eb="70">
      <t>キボウ</t>
    </rPh>
    <rPh sb="74" eb="75">
      <t>カン</t>
    </rPh>
    <rPh sb="78" eb="80">
      <t>ガッチ</t>
    </rPh>
    <rPh sb="92" eb="94">
      <t>ベンキョウ</t>
    </rPh>
    <rPh sb="101" eb="103">
      <t>ジッシュウ</t>
    </rPh>
    <rPh sb="104" eb="105">
      <t>イ</t>
    </rPh>
    <rPh sb="109" eb="110">
      <t>オモ</t>
    </rPh>
    <phoneticPr fontId="3"/>
  </si>
  <si>
    <t>自動車について強い興味を持っており、塑性力学も授業で履修済みのため…</t>
    <rPh sb="0" eb="3">
      <t>ジドウシャ</t>
    </rPh>
    <rPh sb="7" eb="8">
      <t>ツヨ</t>
    </rPh>
    <rPh sb="9" eb="11">
      <t>キョウミ</t>
    </rPh>
    <rPh sb="12" eb="13">
      <t>モ</t>
    </rPh>
    <rPh sb="18" eb="20">
      <t>ソセイ</t>
    </rPh>
    <rPh sb="20" eb="22">
      <t>リキガク</t>
    </rPh>
    <rPh sb="23" eb="25">
      <t>ジュギョウ</t>
    </rPh>
    <rPh sb="26" eb="28">
      <t>リシュウ</t>
    </rPh>
    <rPh sb="28" eb="29">
      <t>ズ</t>
    </rPh>
    <phoneticPr fontId="3"/>
  </si>
  <si>
    <t xml:space="preserve">自動車について強い興味を持っており、タイヤが回転する際に発生する… </t>
    <rPh sb="0" eb="3">
      <t>ジドウシャ</t>
    </rPh>
    <rPh sb="7" eb="8">
      <t>ツヨ</t>
    </rPh>
    <rPh sb="9" eb="11">
      <t>キョウミ</t>
    </rPh>
    <rPh sb="12" eb="13">
      <t>モ</t>
    </rPh>
    <rPh sb="22" eb="24">
      <t>カイテン</t>
    </rPh>
    <rPh sb="26" eb="27">
      <t>サイ</t>
    </rPh>
    <rPh sb="28" eb="30">
      <t>ハッセイ</t>
    </rPh>
    <phoneticPr fontId="3"/>
  </si>
  <si>
    <r>
      <t>※　</t>
    </r>
    <r>
      <rPr>
        <sz val="9"/>
        <color rgb="FFFF0000"/>
        <rFont val="ＭＳ Ｐ明朝"/>
        <family val="1"/>
        <charset val="128"/>
      </rPr>
      <t>宿泊予定先で、１．２．を選択した方</t>
    </r>
    <r>
      <rPr>
        <sz val="9"/>
        <rFont val="ＭＳ Ｐ明朝"/>
        <family val="1"/>
        <charset val="128"/>
      </rPr>
      <t>は、下記についても記入願います。
　　　（1を選択した方は通学手段のみ記入願います。）</t>
    </r>
    <rPh sb="2" eb="4">
      <t>シュクハク</t>
    </rPh>
    <rPh sb="4" eb="6">
      <t>ヨテイ</t>
    </rPh>
    <rPh sb="6" eb="7">
      <t>サキ</t>
    </rPh>
    <rPh sb="14" eb="16">
      <t>センタク</t>
    </rPh>
    <rPh sb="18" eb="19">
      <t>カタ</t>
    </rPh>
    <rPh sb="21" eb="23">
      <t>カキ</t>
    </rPh>
    <rPh sb="28" eb="30">
      <t>キニュウ</t>
    </rPh>
    <rPh sb="30" eb="31">
      <t>ネガ</t>
    </rPh>
    <rPh sb="42" eb="44">
      <t>センタク</t>
    </rPh>
    <rPh sb="46" eb="47">
      <t>カタ</t>
    </rPh>
    <rPh sb="48" eb="50">
      <t>ツウガク</t>
    </rPh>
    <rPh sb="50" eb="52">
      <t>シュダン</t>
    </rPh>
    <rPh sb="54" eb="56">
      <t>キニュウ</t>
    </rPh>
    <rPh sb="56" eb="57">
      <t>ネガ</t>
    </rPh>
    <phoneticPr fontId="3"/>
  </si>
  <si>
    <r>
      <t>※　</t>
    </r>
    <r>
      <rPr>
        <sz val="9"/>
        <color rgb="FFFF0000"/>
        <rFont val="ＭＳ Ｐ明朝"/>
        <family val="1"/>
        <charset val="128"/>
      </rPr>
      <t>宿泊予定先で、１．２．を選択した方</t>
    </r>
    <r>
      <rPr>
        <sz val="9"/>
        <rFont val="ＭＳ Ｐ明朝"/>
        <family val="1"/>
        <charset val="128"/>
      </rPr>
      <t>は、下記についても記入願います。
　　　（1を選択した方は通学手段のみ記入願います。</t>
    </r>
    <rPh sb="2" eb="4">
      <t>シュクハク</t>
    </rPh>
    <rPh sb="4" eb="6">
      <t>ヨテイ</t>
    </rPh>
    <rPh sb="6" eb="7">
      <t>サキ</t>
    </rPh>
    <rPh sb="14" eb="16">
      <t>センタク</t>
    </rPh>
    <rPh sb="18" eb="19">
      <t>カタ</t>
    </rPh>
    <rPh sb="21" eb="23">
      <t>カキ</t>
    </rPh>
    <rPh sb="28" eb="30">
      <t>キニュウ</t>
    </rPh>
    <rPh sb="30" eb="31">
      <t>ネガ</t>
    </rPh>
    <rPh sb="42" eb="44">
      <t>センタク</t>
    </rPh>
    <rPh sb="46" eb="47">
      <t>カタ</t>
    </rPh>
    <rPh sb="48" eb="50">
      <t>ツウガク</t>
    </rPh>
    <rPh sb="50" eb="52">
      <t>シュダン</t>
    </rPh>
    <rPh sb="54" eb="56">
      <t>キニュウ</t>
    </rPh>
    <rPh sb="56" eb="57">
      <t>ネガ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</si>
</sst>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;;;@"/>
  </numFmts>
  <fonts count="36" x14ac:knownFonts="1">
    <font>
      <sz val="11"/>
      <name val="ＭＳ Ｐゴシック"/>
      <family val="3"/>
      <charset val="128"/>
    </font>
    <font>
      <b/>
      <u/>
      <sz val="14"/>
      <name val="ＭＳ 明朝"/>
      <family val="1"/>
      <charset val="128"/>
    </font>
    <font>
      <b/>
      <u/>
      <sz val="14"/>
      <name val="Century"/>
      <family val="1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b/>
      <sz val="8"/>
      <color indexed="10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9"/>
      <color rgb="FFFF0000"/>
      <name val="ＭＳ Ｐ明朝"/>
      <family val="1"/>
      <charset val="128"/>
    </font>
    <font>
      <sz val="11"/>
      <color rgb="FF000000"/>
      <name val="ＭＳ Ｐゴシック"/>
      <family val="3"/>
      <charset val="128"/>
    </font>
    <font>
      <b/>
      <vertAlign val="superscript"/>
      <sz val="9"/>
      <name val="ＭＳ Ｐゴシック"/>
      <family val="3"/>
      <charset val="128"/>
    </font>
    <font>
      <sz val="14"/>
      <color rgb="FFFF0000"/>
      <name val="ＭＳ Ｐ明朝"/>
      <family val="1"/>
      <charset val="128"/>
    </font>
    <font>
      <b/>
      <sz val="9"/>
      <color rgb="FFFF0000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9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b/>
      <sz val="11"/>
      <color rgb="FF00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2"/>
        <bgColor indexed="0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33" fillId="0" borderId="0"/>
  </cellStyleXfs>
  <cellXfs count="261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5" fillId="0" borderId="4" xfId="0" applyFont="1" applyBorder="1" applyAlignment="1">
      <alignment horizontal="center" vertical="center"/>
    </xf>
    <xf numFmtId="0" fontId="0" fillId="4" borderId="0" xfId="0" applyFill="1"/>
    <xf numFmtId="0" fontId="21" fillId="0" borderId="37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vertical="top" wrapText="1"/>
    </xf>
    <xf numFmtId="0" fontId="30" fillId="5" borderId="36" xfId="2" applyFont="1" applyFill="1" applyBorder="1" applyAlignment="1">
      <alignment horizontal="center" vertical="center"/>
    </xf>
    <xf numFmtId="49" fontId="30" fillId="5" borderId="36" xfId="2" applyNumberFormat="1" applyFont="1" applyFill="1" applyBorder="1" applyAlignment="1">
      <alignment horizontal="center" vertical="center"/>
    </xf>
    <xf numFmtId="0" fontId="31" fillId="0" borderId="0" xfId="2" applyFont="1"/>
    <xf numFmtId="49" fontId="0" fillId="0" borderId="0" xfId="0" applyNumberFormat="1"/>
    <xf numFmtId="0" fontId="5" fillId="4" borderId="1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11" fillId="4" borderId="9" xfId="1" applyNumberFormat="1" applyFill="1" applyBorder="1" applyAlignment="1" applyProtection="1">
      <alignment horizontal="left" vertical="center"/>
    </xf>
    <xf numFmtId="0" fontId="11" fillId="4" borderId="10" xfId="1" applyNumberFormat="1" applyFill="1" applyBorder="1" applyAlignment="1" applyProtection="1">
      <alignment horizontal="left" vertical="center"/>
    </xf>
    <xf numFmtId="0" fontId="5" fillId="4" borderId="8" xfId="0" applyFont="1" applyFill="1" applyBorder="1" applyAlignment="1">
      <alignment horizontal="center" vertical="center"/>
    </xf>
    <xf numFmtId="0" fontId="0" fillId="4" borderId="1" xfId="0" applyFill="1" applyBorder="1"/>
    <xf numFmtId="0" fontId="5" fillId="4" borderId="7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0" fontId="0" fillId="4" borderId="3" xfId="0" applyFill="1" applyBorder="1"/>
    <xf numFmtId="0" fontId="5" fillId="4" borderId="11" xfId="0" applyFont="1" applyFill="1" applyBorder="1"/>
    <xf numFmtId="0" fontId="5" fillId="4" borderId="4" xfId="0" applyFont="1" applyFill="1" applyBorder="1"/>
    <xf numFmtId="0" fontId="5" fillId="4" borderId="6" xfId="0" applyFont="1" applyFill="1" applyBorder="1"/>
    <xf numFmtId="0" fontId="5" fillId="4" borderId="3" xfId="0" applyFont="1" applyFill="1" applyBorder="1"/>
    <xf numFmtId="0" fontId="32" fillId="8" borderId="43" xfId="3" applyFont="1" applyFill="1" applyBorder="1" applyAlignment="1">
      <alignment horizontal="center"/>
    </xf>
    <xf numFmtId="0" fontId="32" fillId="0" borderId="44" xfId="3" applyFont="1" applyBorder="1" applyAlignment="1">
      <alignment wrapText="1"/>
    </xf>
    <xf numFmtId="0" fontId="32" fillId="0" borderId="44" xfId="3" applyFont="1" applyBorder="1" applyAlignment="1">
      <alignment horizontal="right" wrapText="1"/>
    </xf>
    <xf numFmtId="0" fontId="5" fillId="4" borderId="0" xfId="0" applyFont="1" applyFill="1" applyAlignment="1">
      <alignment horizontal="left" vertical="center"/>
    </xf>
    <xf numFmtId="0" fontId="6" fillId="4" borderId="11" xfId="0" applyFont="1" applyFill="1" applyBorder="1" applyAlignment="1">
      <alignment vertical="center"/>
    </xf>
    <xf numFmtId="0" fontId="5" fillId="4" borderId="8" xfId="0" applyFont="1" applyFill="1" applyBorder="1"/>
    <xf numFmtId="0" fontId="5" fillId="4" borderId="9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0" fillId="4" borderId="4" xfId="0" applyFill="1" applyBorder="1"/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vertical="center"/>
    </xf>
    <xf numFmtId="0" fontId="5" fillId="0" borderId="67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49" fontId="5" fillId="0" borderId="68" xfId="0" applyNumberFormat="1" applyFont="1" applyBorder="1" applyAlignment="1">
      <alignment horizontal="center" vertical="center"/>
    </xf>
    <xf numFmtId="0" fontId="5" fillId="4" borderId="18" xfId="0" applyFont="1" applyFill="1" applyBorder="1" applyAlignment="1">
      <alignment horizontal="right"/>
    </xf>
    <xf numFmtId="0" fontId="5" fillId="4" borderId="0" xfId="0" applyFont="1" applyFill="1" applyAlignment="1">
      <alignment horizontal="right"/>
    </xf>
    <xf numFmtId="0" fontId="5" fillId="6" borderId="45" xfId="0" applyFont="1" applyFill="1" applyBorder="1"/>
    <xf numFmtId="0" fontId="5" fillId="4" borderId="0" xfId="0" applyFont="1" applyFill="1" applyAlignment="1">
      <alignment horizontal="left"/>
    </xf>
    <xf numFmtId="0" fontId="5" fillId="7" borderId="45" xfId="0" applyFont="1" applyFill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5" fillId="4" borderId="0" xfId="0" applyFont="1" applyFill="1" applyAlignment="1">
      <alignment vertical="center"/>
    </xf>
    <xf numFmtId="0" fontId="20" fillId="4" borderId="0" xfId="0" applyFont="1" applyFill="1" applyAlignment="1">
      <alignment horizontal="left" vertical="center"/>
    </xf>
    <xf numFmtId="0" fontId="5" fillId="4" borderId="0" xfId="0" applyFont="1" applyFill="1"/>
    <xf numFmtId="0" fontId="4" fillId="4" borderId="0" xfId="0" applyFont="1" applyFill="1"/>
    <xf numFmtId="0" fontId="0" fillId="4" borderId="0" xfId="0" applyFill="1" applyAlignment="1">
      <alignment vertical="center"/>
    </xf>
    <xf numFmtId="0" fontId="6" fillId="4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5" fillId="4" borderId="0" xfId="0" applyFont="1" applyFill="1" applyAlignment="1">
      <alignment horizontal="right" vertical="center"/>
    </xf>
    <xf numFmtId="0" fontId="6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vertical="center" wrapText="1"/>
    </xf>
    <xf numFmtId="49" fontId="5" fillId="0" borderId="0" xfId="0" applyNumberFormat="1" applyFont="1" applyAlignment="1">
      <alignment horizontal="center" vertical="center"/>
    </xf>
    <xf numFmtId="0" fontId="5" fillId="4" borderId="0" xfId="0" applyFont="1" applyFill="1" applyAlignment="1">
      <alignment horizontal="right" vertical="center" wrapText="1"/>
    </xf>
    <xf numFmtId="0" fontId="35" fillId="4" borderId="0" xfId="0" applyFont="1" applyFill="1" applyAlignment="1">
      <alignment vertical="center"/>
    </xf>
    <xf numFmtId="0" fontId="7" fillId="4" borderId="0" xfId="0" applyFont="1" applyFill="1" applyAlignment="1">
      <alignment vertical="center" wrapText="1"/>
    </xf>
    <xf numFmtId="0" fontId="13" fillId="4" borderId="0" xfId="0" applyFont="1" applyFill="1" applyAlignment="1">
      <alignment horizontal="center" vertical="center"/>
    </xf>
    <xf numFmtId="0" fontId="0" fillId="4" borderId="17" xfId="0" applyFill="1" applyBorder="1"/>
    <xf numFmtId="0" fontId="0" fillId="4" borderId="9" xfId="0" applyFill="1" applyBorder="1"/>
    <xf numFmtId="0" fontId="0" fillId="4" borderId="10" xfId="0" applyFill="1" applyBorder="1"/>
    <xf numFmtId="0" fontId="7" fillId="4" borderId="19" xfId="0" applyFont="1" applyFill="1" applyBorder="1"/>
    <xf numFmtId="0" fontId="0" fillId="4" borderId="14" xfId="0" applyFill="1" applyBorder="1"/>
    <xf numFmtId="0" fontId="5" fillId="2" borderId="57" xfId="0" applyFont="1" applyFill="1" applyBorder="1" applyAlignment="1" applyProtection="1">
      <alignment horizontal="center" vertical="center"/>
      <protection locked="0"/>
    </xf>
    <xf numFmtId="177" fontId="0" fillId="0" borderId="0" xfId="0" applyNumberFormat="1"/>
    <xf numFmtId="0" fontId="5" fillId="0" borderId="3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6" fillId="3" borderId="32" xfId="0" applyFont="1" applyFill="1" applyBorder="1" applyAlignment="1" applyProtection="1">
      <alignment horizontal="center" vertical="center"/>
      <protection locked="0"/>
    </xf>
    <xf numFmtId="0" fontId="6" fillId="3" borderId="33" xfId="0" applyFont="1" applyFill="1" applyBorder="1" applyAlignment="1" applyProtection="1">
      <alignment horizontal="center" vertical="center"/>
      <protection locked="0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4" borderId="0" xfId="0" applyFont="1" applyFill="1" applyAlignment="1">
      <alignment horizontal="left" vertical="center" wrapText="1"/>
    </xf>
    <xf numFmtId="0" fontId="6" fillId="3" borderId="67" xfId="0" applyFont="1" applyFill="1" applyBorder="1" applyAlignment="1" applyProtection="1">
      <alignment horizontal="left" vertical="center"/>
      <protection locked="0"/>
    </xf>
    <xf numFmtId="0" fontId="6" fillId="3" borderId="68" xfId="0" applyFont="1" applyFill="1" applyBorder="1" applyAlignment="1" applyProtection="1">
      <alignment horizontal="left" vertical="center"/>
      <protection locked="0"/>
    </xf>
    <xf numFmtId="0" fontId="6" fillId="3" borderId="69" xfId="0" applyFont="1" applyFill="1" applyBorder="1" applyAlignment="1" applyProtection="1">
      <alignment horizontal="left" vertical="center"/>
      <protection locked="0"/>
    </xf>
    <xf numFmtId="0" fontId="5" fillId="0" borderId="69" xfId="0" applyFont="1" applyBorder="1" applyAlignment="1">
      <alignment horizontal="center" vertical="center"/>
    </xf>
    <xf numFmtId="49" fontId="6" fillId="3" borderId="68" xfId="0" applyNumberFormat="1" applyFont="1" applyFill="1" applyBorder="1" applyAlignment="1" applyProtection="1">
      <alignment horizontal="center" vertical="center"/>
      <protection locked="0"/>
    </xf>
    <xf numFmtId="49" fontId="6" fillId="3" borderId="69" xfId="0" applyNumberFormat="1" applyFont="1" applyFill="1" applyBorder="1" applyAlignment="1" applyProtection="1">
      <alignment horizontal="center" vertical="center"/>
      <protection locked="0"/>
    </xf>
    <xf numFmtId="0" fontId="0" fillId="7" borderId="67" xfId="0" applyFill="1" applyBorder="1" applyAlignment="1" applyProtection="1">
      <alignment horizontal="center"/>
      <protection locked="0"/>
    </xf>
    <xf numFmtId="0" fontId="0" fillId="7" borderId="68" xfId="0" applyFill="1" applyBorder="1" applyAlignment="1" applyProtection="1">
      <alignment horizontal="center"/>
      <protection locked="0"/>
    </xf>
    <xf numFmtId="0" fontId="0" fillId="7" borderId="69" xfId="0" applyFill="1" applyBorder="1" applyAlignment="1" applyProtection="1">
      <alignment horizontal="center"/>
      <protection locked="0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3" borderId="24" xfId="0" applyFont="1" applyFill="1" applyBorder="1" applyAlignment="1" applyProtection="1">
      <alignment horizontal="center" vertical="center"/>
      <protection locked="0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6" fillId="3" borderId="25" xfId="0" applyFont="1" applyFill="1" applyBorder="1" applyAlignment="1" applyProtection="1">
      <alignment horizontal="center" vertical="center"/>
      <protection locked="0"/>
    </xf>
    <xf numFmtId="0" fontId="5" fillId="6" borderId="67" xfId="0" applyFont="1" applyFill="1" applyBorder="1" applyAlignment="1" applyProtection="1">
      <alignment horizontal="center" vertical="center"/>
      <protection locked="0"/>
    </xf>
    <xf numFmtId="0" fontId="5" fillId="6" borderId="68" xfId="0" applyFont="1" applyFill="1" applyBorder="1" applyAlignment="1" applyProtection="1">
      <alignment horizontal="center" vertical="center"/>
      <protection locked="0"/>
    </xf>
    <xf numFmtId="0" fontId="5" fillId="6" borderId="46" xfId="0" applyFont="1" applyFill="1" applyBorder="1" applyAlignment="1" applyProtection="1">
      <alignment horizontal="center" vertical="center"/>
      <protection locked="0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6" fillId="7" borderId="0" xfId="0" applyFont="1" applyFill="1" applyAlignment="1" applyProtection="1">
      <alignment horizontal="center" vertical="center"/>
      <protection locked="0"/>
    </xf>
    <xf numFmtId="0" fontId="5" fillId="0" borderId="19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5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7" borderId="0" xfId="0" applyFont="1" applyFill="1" applyAlignment="1" applyProtection="1">
      <alignment horizontal="center"/>
      <protection locked="0"/>
    </xf>
    <xf numFmtId="0" fontId="6" fillId="6" borderId="21" xfId="0" applyFont="1" applyFill="1" applyBorder="1" applyAlignment="1" applyProtection="1">
      <alignment horizontal="left" vertical="center"/>
      <protection locked="0"/>
    </xf>
    <xf numFmtId="0" fontId="6" fillId="6" borderId="15" xfId="0" applyFont="1" applyFill="1" applyBorder="1" applyAlignment="1" applyProtection="1">
      <alignment horizontal="left" vertical="center"/>
      <protection locked="0"/>
    </xf>
    <xf numFmtId="0" fontId="6" fillId="6" borderId="16" xfId="0" applyFont="1" applyFill="1" applyBorder="1" applyAlignment="1" applyProtection="1">
      <alignment horizontal="left" vertical="center"/>
      <protection locked="0"/>
    </xf>
    <xf numFmtId="0" fontId="6" fillId="3" borderId="68" xfId="0" applyFont="1" applyFill="1" applyBorder="1" applyAlignment="1" applyProtection="1">
      <alignment horizontal="center" vertical="center"/>
      <protection locked="0"/>
    </xf>
    <xf numFmtId="0" fontId="6" fillId="3" borderId="46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7" borderId="68" xfId="0" applyFont="1" applyFill="1" applyBorder="1" applyAlignment="1" applyProtection="1">
      <alignment horizontal="center" vertical="center"/>
      <protection locked="0"/>
    </xf>
    <xf numFmtId="176" fontId="6" fillId="3" borderId="68" xfId="0" applyNumberFormat="1" applyFont="1" applyFill="1" applyBorder="1" applyAlignment="1" applyProtection="1">
      <alignment horizontal="center" vertical="center"/>
      <protection locked="0"/>
    </xf>
    <xf numFmtId="0" fontId="6" fillId="3" borderId="46" xfId="0" applyFont="1" applyFill="1" applyBorder="1" applyAlignment="1" applyProtection="1">
      <alignment horizontal="left" vertical="center"/>
      <protection locked="0"/>
    </xf>
    <xf numFmtId="0" fontId="5" fillId="0" borderId="2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49" fontId="6" fillId="4" borderId="68" xfId="0" applyNumberFormat="1" applyFont="1" applyFill="1" applyBorder="1" applyAlignment="1">
      <alignment horizontal="center" vertical="center"/>
    </xf>
    <xf numFmtId="49" fontId="6" fillId="3" borderId="46" xfId="0" applyNumberFormat="1" applyFont="1" applyFill="1" applyBorder="1" applyAlignment="1" applyProtection="1">
      <alignment horizontal="center" vertical="center"/>
      <protection locked="0"/>
    </xf>
    <xf numFmtId="0" fontId="11" fillId="3" borderId="68" xfId="1" applyNumberFormat="1" applyFill="1" applyBorder="1" applyAlignment="1" applyProtection="1">
      <alignment horizontal="left" vertical="center"/>
      <protection locked="0"/>
    </xf>
    <xf numFmtId="0" fontId="11" fillId="3" borderId="69" xfId="1" applyNumberFormat="1" applyFill="1" applyBorder="1" applyAlignment="1" applyProtection="1">
      <alignment horizontal="left" vertical="center"/>
      <protection locked="0"/>
    </xf>
    <xf numFmtId="0" fontId="5" fillId="0" borderId="24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6" borderId="66" xfId="0" applyFont="1" applyFill="1" applyBorder="1" applyAlignment="1" applyProtection="1">
      <alignment horizontal="center"/>
      <protection locked="0"/>
    </xf>
    <xf numFmtId="0" fontId="17" fillId="6" borderId="62" xfId="0" applyFont="1" applyFill="1" applyBorder="1" applyAlignment="1" applyProtection="1">
      <alignment horizontal="center"/>
      <protection locked="0"/>
    </xf>
    <xf numFmtId="0" fontId="24" fillId="4" borderId="0" xfId="0" applyFont="1" applyFill="1" applyAlignment="1">
      <alignment horizontal="center" vertical="center"/>
    </xf>
    <xf numFmtId="0" fontId="24" fillId="4" borderId="4" xfId="0" applyFont="1" applyFill="1" applyBorder="1" applyAlignment="1">
      <alignment horizontal="center" vertical="center"/>
    </xf>
    <xf numFmtId="176" fontId="6" fillId="3" borderId="58" xfId="0" applyNumberFormat="1" applyFont="1" applyFill="1" applyBorder="1" applyAlignment="1" applyProtection="1">
      <alignment horizontal="center" vertical="center"/>
      <protection locked="0"/>
    </xf>
    <xf numFmtId="176" fontId="6" fillId="3" borderId="60" xfId="0" applyNumberFormat="1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Alignment="1">
      <alignment horizontal="center" vertical="center"/>
    </xf>
    <xf numFmtId="0" fontId="6" fillId="3" borderId="58" xfId="0" applyFont="1" applyFill="1" applyBorder="1" applyAlignment="1" applyProtection="1">
      <alignment horizontal="center" vertical="center"/>
      <protection locked="0"/>
    </xf>
    <xf numFmtId="0" fontId="6" fillId="3" borderId="59" xfId="0" applyFont="1" applyFill="1" applyBorder="1" applyAlignment="1" applyProtection="1">
      <alignment horizontal="center" vertical="center"/>
      <protection locked="0"/>
    </xf>
    <xf numFmtId="0" fontId="6" fillId="3" borderId="60" xfId="0" applyFont="1" applyFill="1" applyBorder="1" applyAlignment="1" applyProtection="1">
      <alignment horizontal="center" vertical="center"/>
      <protection locked="0"/>
    </xf>
    <xf numFmtId="0" fontId="5" fillId="0" borderId="1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11" fillId="3" borderId="41" xfId="1" applyNumberFormat="1" applyFill="1" applyBorder="1" applyAlignment="1" applyProtection="1">
      <alignment horizontal="left" vertical="center"/>
      <protection locked="0"/>
    </xf>
    <xf numFmtId="0" fontId="11" fillId="3" borderId="42" xfId="1" applyNumberFormat="1" applyFill="1" applyBorder="1" applyAlignment="1" applyProtection="1">
      <alignment horizontal="left" vertical="center"/>
      <protection locked="0"/>
    </xf>
    <xf numFmtId="0" fontId="15" fillId="4" borderId="0" xfId="0" applyFont="1" applyFill="1" applyAlignment="1">
      <alignment horizontal="center"/>
    </xf>
    <xf numFmtId="0" fontId="6" fillId="4" borderId="53" xfId="0" applyFont="1" applyFill="1" applyBorder="1" applyAlignment="1">
      <alignment horizontal="center" vertical="center"/>
    </xf>
    <xf numFmtId="0" fontId="6" fillId="4" borderId="54" xfId="0" applyFont="1" applyFill="1" applyBorder="1" applyAlignment="1">
      <alignment horizontal="center" vertical="center"/>
    </xf>
    <xf numFmtId="0" fontId="6" fillId="4" borderId="55" xfId="0" applyFont="1" applyFill="1" applyBorder="1" applyAlignment="1">
      <alignment horizontal="center" vertical="center"/>
    </xf>
    <xf numFmtId="0" fontId="6" fillId="0" borderId="46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4" borderId="50" xfId="0" applyFont="1" applyFill="1" applyBorder="1" applyAlignment="1">
      <alignment horizontal="left" vertical="center"/>
    </xf>
    <xf numFmtId="0" fontId="6" fillId="4" borderId="45" xfId="0" applyFont="1" applyFill="1" applyBorder="1" applyAlignment="1">
      <alignment horizontal="left" vertical="center"/>
    </xf>
    <xf numFmtId="0" fontId="6" fillId="4" borderId="56" xfId="0" applyFont="1" applyFill="1" applyBorder="1" applyAlignment="1">
      <alignment horizontal="left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0" fillId="6" borderId="53" xfId="0" applyFill="1" applyBorder="1" applyAlignment="1" applyProtection="1">
      <alignment horizontal="center" vertical="top"/>
      <protection locked="0"/>
    </xf>
    <xf numFmtId="0" fontId="0" fillId="6" borderId="54" xfId="0" applyFill="1" applyBorder="1" applyAlignment="1" applyProtection="1">
      <alignment horizontal="center" vertical="top"/>
      <protection locked="0"/>
    </xf>
    <xf numFmtId="0" fontId="5" fillId="4" borderId="54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6" borderId="58" xfId="0" applyFont="1" applyFill="1" applyBorder="1" applyAlignment="1" applyProtection="1">
      <alignment horizontal="center" vertical="center"/>
      <protection locked="0"/>
    </xf>
    <xf numFmtId="0" fontId="5" fillId="6" borderId="59" xfId="0" applyFont="1" applyFill="1" applyBorder="1" applyAlignment="1" applyProtection="1">
      <alignment horizontal="center" vertical="center"/>
      <protection locked="0"/>
    </xf>
    <xf numFmtId="0" fontId="5" fillId="6" borderId="61" xfId="0" applyFont="1" applyFill="1" applyBorder="1" applyAlignment="1" applyProtection="1">
      <alignment horizontal="center" vertical="center"/>
      <protection locked="0"/>
    </xf>
    <xf numFmtId="0" fontId="5" fillId="6" borderId="62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14" fillId="7" borderId="63" xfId="0" applyFont="1" applyFill="1" applyBorder="1" applyAlignment="1" applyProtection="1">
      <alignment horizontal="left" vertical="center"/>
      <protection locked="0"/>
    </xf>
    <xf numFmtId="0" fontId="14" fillId="7" borderId="64" xfId="0" applyFont="1" applyFill="1" applyBorder="1" applyAlignment="1" applyProtection="1">
      <alignment horizontal="left" vertical="center"/>
      <protection locked="0"/>
    </xf>
    <xf numFmtId="0" fontId="14" fillId="7" borderId="65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4" fillId="3" borderId="0" xfId="0" applyFont="1" applyFill="1" applyAlignment="1" applyProtection="1">
      <alignment horizontal="left" vertical="center" wrapText="1"/>
      <protection locked="0"/>
    </xf>
    <xf numFmtId="0" fontId="14" fillId="3" borderId="4" xfId="0" applyFont="1" applyFill="1" applyBorder="1" applyAlignment="1" applyProtection="1">
      <alignment horizontal="left" vertical="center" wrapText="1"/>
      <protection locked="0"/>
    </xf>
    <xf numFmtId="0" fontId="14" fillId="3" borderId="13" xfId="0" applyFont="1" applyFill="1" applyBorder="1" applyAlignment="1" applyProtection="1">
      <alignment horizontal="left" vertical="center" wrapText="1"/>
      <protection locked="0"/>
    </xf>
    <xf numFmtId="0" fontId="14" fillId="3" borderId="14" xfId="0" applyFont="1" applyFill="1" applyBorder="1" applyAlignment="1" applyProtection="1">
      <alignment horizontal="left" vertical="center" wrapText="1"/>
      <protection locked="0"/>
    </xf>
    <xf numFmtId="0" fontId="5" fillId="4" borderId="0" xfId="0" applyFont="1" applyFill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6" borderId="60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>
      <alignment horizontal="center" vertical="center"/>
    </xf>
    <xf numFmtId="0" fontId="27" fillId="4" borderId="3" xfId="0" applyFont="1" applyFill="1" applyBorder="1" applyAlignment="1">
      <alignment horizontal="center" vertical="center"/>
    </xf>
    <xf numFmtId="0" fontId="14" fillId="7" borderId="5" xfId="0" applyFont="1" applyFill="1" applyBorder="1" applyAlignment="1" applyProtection="1">
      <alignment horizontal="left" vertical="center" wrapText="1"/>
      <protection locked="0"/>
    </xf>
    <xf numFmtId="0" fontId="14" fillId="7" borderId="2" xfId="0" applyFont="1" applyFill="1" applyBorder="1" applyAlignment="1" applyProtection="1">
      <alignment horizontal="left" vertical="center" wrapText="1"/>
      <protection locked="0"/>
    </xf>
    <xf numFmtId="0" fontId="14" fillId="7" borderId="6" xfId="0" applyFont="1" applyFill="1" applyBorder="1" applyAlignment="1" applyProtection="1">
      <alignment horizontal="left" vertical="center" wrapText="1"/>
      <protection locked="0"/>
    </xf>
    <xf numFmtId="0" fontId="14" fillId="7" borderId="1" xfId="0" applyFont="1" applyFill="1" applyBorder="1" applyAlignment="1" applyProtection="1">
      <alignment horizontal="left" vertical="center" wrapText="1"/>
      <protection locked="0"/>
    </xf>
    <xf numFmtId="0" fontId="14" fillId="7" borderId="0" xfId="0" applyFont="1" applyFill="1" applyAlignment="1" applyProtection="1">
      <alignment horizontal="left" vertical="center" wrapText="1"/>
      <protection locked="0"/>
    </xf>
    <xf numFmtId="0" fontId="14" fillId="7" borderId="4" xfId="0" applyFont="1" applyFill="1" applyBorder="1" applyAlignment="1" applyProtection="1">
      <alignment horizontal="left" vertical="center" wrapText="1"/>
      <protection locked="0"/>
    </xf>
    <xf numFmtId="0" fontId="14" fillId="7" borderId="12" xfId="0" applyFont="1" applyFill="1" applyBorder="1" applyAlignment="1" applyProtection="1">
      <alignment horizontal="left" vertical="center" wrapText="1"/>
      <protection locked="0"/>
    </xf>
    <xf numFmtId="0" fontId="14" fillId="7" borderId="13" xfId="0" applyFont="1" applyFill="1" applyBorder="1" applyAlignment="1" applyProtection="1">
      <alignment horizontal="left" vertical="center" wrapText="1"/>
      <protection locked="0"/>
    </xf>
    <xf numFmtId="0" fontId="14" fillId="7" borderId="14" xfId="0" applyFont="1" applyFill="1" applyBorder="1" applyAlignment="1" applyProtection="1">
      <alignment horizontal="left" vertical="center" wrapText="1"/>
      <protection locked="0"/>
    </xf>
    <xf numFmtId="0" fontId="5" fillId="0" borderId="45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14" fillId="3" borderId="5" xfId="0" applyFont="1" applyFill="1" applyBorder="1" applyAlignment="1" applyProtection="1">
      <alignment horizontal="left" vertical="center" wrapText="1"/>
      <protection locked="0"/>
    </xf>
    <xf numFmtId="0" fontId="14" fillId="3" borderId="2" xfId="0" applyFont="1" applyFill="1" applyBorder="1" applyAlignment="1" applyProtection="1">
      <alignment horizontal="left" vertical="center" wrapText="1"/>
      <protection locked="0"/>
    </xf>
    <xf numFmtId="0" fontId="14" fillId="3" borderId="6" xfId="0" applyFont="1" applyFill="1" applyBorder="1" applyAlignment="1" applyProtection="1">
      <alignment horizontal="left" vertical="center" wrapText="1"/>
      <protection locked="0"/>
    </xf>
    <xf numFmtId="0" fontId="14" fillId="3" borderId="1" xfId="0" applyFont="1" applyFill="1" applyBorder="1" applyAlignment="1" applyProtection="1">
      <alignment horizontal="left" vertical="center" wrapText="1"/>
      <protection locked="0"/>
    </xf>
    <xf numFmtId="0" fontId="14" fillId="3" borderId="12" xfId="0" applyFont="1" applyFill="1" applyBorder="1" applyAlignment="1" applyProtection="1">
      <alignment horizontal="left" vertical="center" wrapText="1"/>
      <protection locked="0"/>
    </xf>
    <xf numFmtId="0" fontId="19" fillId="4" borderId="13" xfId="0" applyFont="1" applyFill="1" applyBorder="1" applyAlignment="1">
      <alignment horizontal="left" vertical="top" wrapText="1"/>
    </xf>
    <xf numFmtId="0" fontId="0" fillId="7" borderId="58" xfId="0" applyFill="1" applyBorder="1" applyAlignment="1" applyProtection="1">
      <alignment horizontal="center"/>
      <protection locked="0"/>
    </xf>
    <xf numFmtId="0" fontId="0" fillId="7" borderId="59" xfId="0" applyFill="1" applyBorder="1" applyAlignment="1" applyProtection="1">
      <alignment horizontal="center"/>
      <protection locked="0"/>
    </xf>
    <xf numFmtId="0" fontId="0" fillId="7" borderId="60" xfId="0" applyFill="1" applyBorder="1" applyAlignment="1" applyProtection="1">
      <alignment horizontal="center"/>
      <protection locked="0"/>
    </xf>
    <xf numFmtId="49" fontId="6" fillId="3" borderId="58" xfId="0" applyNumberFormat="1" applyFont="1" applyFill="1" applyBorder="1" applyAlignment="1" applyProtection="1">
      <alignment horizontal="center" vertical="center"/>
      <protection locked="0"/>
    </xf>
    <xf numFmtId="49" fontId="6" fillId="3" borderId="59" xfId="0" applyNumberFormat="1" applyFont="1" applyFill="1" applyBorder="1" applyAlignment="1" applyProtection="1">
      <alignment horizontal="center" vertical="center"/>
      <protection locked="0"/>
    </xf>
    <xf numFmtId="49" fontId="6" fillId="3" borderId="60" xfId="0" applyNumberFormat="1" applyFont="1" applyFill="1" applyBorder="1" applyAlignment="1" applyProtection="1">
      <alignment horizontal="center" vertical="center"/>
      <protection locked="0"/>
    </xf>
    <xf numFmtId="0" fontId="5" fillId="2" borderId="58" xfId="0" applyFont="1" applyFill="1" applyBorder="1" applyAlignment="1" applyProtection="1">
      <alignment horizontal="left" vertical="center"/>
      <protection locked="0"/>
    </xf>
    <xf numFmtId="0" fontId="5" fillId="2" borderId="59" xfId="0" applyFont="1" applyFill="1" applyBorder="1" applyAlignment="1" applyProtection="1">
      <alignment horizontal="left" vertical="center"/>
      <protection locked="0"/>
    </xf>
    <xf numFmtId="0" fontId="5" fillId="2" borderId="60" xfId="0" applyFont="1" applyFill="1" applyBorder="1" applyAlignment="1" applyProtection="1">
      <alignment horizontal="left" vertical="center"/>
      <protection locked="0"/>
    </xf>
    <xf numFmtId="0" fontId="9" fillId="6" borderId="58" xfId="0" applyFont="1" applyFill="1" applyBorder="1" applyAlignment="1" applyProtection="1">
      <alignment horizontal="left" vertical="center"/>
      <protection locked="0"/>
    </xf>
    <xf numFmtId="0" fontId="9" fillId="6" borderId="59" xfId="0" applyFont="1" applyFill="1" applyBorder="1" applyAlignment="1" applyProtection="1">
      <alignment horizontal="left" vertical="center"/>
      <protection locked="0"/>
    </xf>
    <xf numFmtId="0" fontId="9" fillId="6" borderId="60" xfId="0" applyFont="1" applyFill="1" applyBorder="1" applyAlignment="1" applyProtection="1">
      <alignment horizontal="left" vertical="center"/>
      <protection locked="0"/>
    </xf>
    <xf numFmtId="0" fontId="5" fillId="4" borderId="0" xfId="0" applyFont="1" applyFill="1" applyAlignment="1">
      <alignment horizontal="center" vertical="center" wrapText="1"/>
    </xf>
    <xf numFmtId="0" fontId="6" fillId="3" borderId="66" xfId="0" applyFont="1" applyFill="1" applyBorder="1" applyAlignment="1" applyProtection="1">
      <alignment horizontal="left" vertical="center"/>
      <protection locked="0"/>
    </xf>
    <xf numFmtId="0" fontId="6" fillId="3" borderId="61" xfId="0" applyFont="1" applyFill="1" applyBorder="1" applyAlignment="1" applyProtection="1">
      <alignment horizontal="left" vertical="center"/>
      <protection locked="0"/>
    </xf>
    <xf numFmtId="0" fontId="6" fillId="3" borderId="62" xfId="0" applyFont="1" applyFill="1" applyBorder="1" applyAlignment="1" applyProtection="1">
      <alignment horizontal="left" vertical="center"/>
      <protection locked="0"/>
    </xf>
    <xf numFmtId="0" fontId="6" fillId="3" borderId="58" xfId="0" applyFont="1" applyFill="1" applyBorder="1" applyAlignment="1" applyProtection="1">
      <alignment horizontal="left" vertical="center"/>
      <protection locked="0"/>
    </xf>
    <xf numFmtId="0" fontId="6" fillId="3" borderId="59" xfId="0" applyFont="1" applyFill="1" applyBorder="1" applyAlignment="1" applyProtection="1">
      <alignment horizontal="left" vertical="center"/>
      <protection locked="0"/>
    </xf>
    <xf numFmtId="0" fontId="6" fillId="3" borderId="60" xfId="0" applyFont="1" applyFill="1" applyBorder="1" applyAlignment="1" applyProtection="1">
      <alignment horizontal="left" vertical="center"/>
      <protection locked="0"/>
    </xf>
    <xf numFmtId="0" fontId="7" fillId="4" borderId="0" xfId="0" applyFont="1" applyFill="1" applyAlignment="1">
      <alignment horizontal="left" vertical="center" wrapText="1"/>
    </xf>
    <xf numFmtId="0" fontId="6" fillId="3" borderId="69" xfId="0" applyFont="1" applyFill="1" applyBorder="1" applyAlignment="1" applyProtection="1">
      <alignment horizontal="center" vertical="center"/>
      <protection locked="0"/>
    </xf>
    <xf numFmtId="0" fontId="6" fillId="3" borderId="66" xfId="0" applyFont="1" applyFill="1" applyBorder="1" applyAlignment="1" applyProtection="1">
      <alignment horizontal="center" vertical="center"/>
      <protection locked="0"/>
    </xf>
    <xf numFmtId="0" fontId="6" fillId="3" borderId="61" xfId="0" applyFont="1" applyFill="1" applyBorder="1" applyAlignment="1" applyProtection="1">
      <alignment horizontal="center" vertical="center"/>
      <protection locked="0"/>
    </xf>
    <xf numFmtId="0" fontId="6" fillId="3" borderId="62" xfId="0" applyFont="1" applyFill="1" applyBorder="1" applyAlignment="1" applyProtection="1">
      <alignment horizontal="center" vertical="center"/>
      <protection locked="0"/>
    </xf>
  </cellXfs>
  <cellStyles count="4">
    <cellStyle name="ハイパーリンク" xfId="1" builtinId="8"/>
    <cellStyle name="標準" xfId="0" builtinId="0"/>
    <cellStyle name="標準 2" xfId="2" xr:uid="{624411D7-1935-4AE0-9246-8FFA152BA793}"/>
    <cellStyle name="標準_データテーブル（本科）" xfId="3" xr:uid="{CE95712B-398D-4CED-8B01-94E175BE2D29}"/>
  </cellStyles>
  <dxfs count="0"/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P98"/>
  <sheetViews>
    <sheetView view="pageBreakPreview" zoomScaleNormal="100" zoomScaleSheetLayoutView="100" workbookViewId="0">
      <selection activeCell="M78" sqref="M78:AA78"/>
    </sheetView>
  </sheetViews>
  <sheetFormatPr defaultRowHeight="13.5" x14ac:dyDescent="0.15"/>
  <cols>
    <col min="1" max="38" width="2.25" customWidth="1"/>
  </cols>
  <sheetData>
    <row r="1" spans="1:42" ht="30" customHeight="1" x14ac:dyDescent="0.25">
      <c r="A1" s="112" t="s">
        <v>304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4"/>
      <c r="AL1" s="115"/>
    </row>
    <row r="2" spans="1:42" ht="19.5" customHeight="1" x14ac:dyDescent="0.15">
      <c r="A2" s="51" t="s">
        <v>30</v>
      </c>
      <c r="B2" s="52"/>
      <c r="C2" s="53"/>
      <c r="D2" s="54" t="s">
        <v>46</v>
      </c>
      <c r="E2" s="52"/>
      <c r="F2" s="52"/>
      <c r="G2" s="52"/>
      <c r="H2" s="52"/>
      <c r="I2" s="52"/>
      <c r="J2" s="52"/>
      <c r="K2" s="52"/>
      <c r="L2" s="4"/>
      <c r="M2" s="4"/>
      <c r="N2" s="4"/>
      <c r="O2" s="4"/>
      <c r="P2" s="52"/>
      <c r="Q2" s="54"/>
      <c r="R2" s="52"/>
      <c r="S2" s="52"/>
      <c r="T2" s="52"/>
      <c r="U2" s="52"/>
      <c r="V2" s="52"/>
      <c r="W2" s="52"/>
      <c r="X2" s="52"/>
      <c r="Y2" s="52"/>
      <c r="Z2" s="52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35"/>
    </row>
    <row r="3" spans="1:42" ht="19.5" customHeight="1" x14ac:dyDescent="0.15">
      <c r="A3" s="51"/>
      <c r="B3" s="52"/>
      <c r="C3" s="55"/>
      <c r="D3" s="54" t="s">
        <v>38</v>
      </c>
      <c r="E3" s="52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4" t="s">
        <v>305</v>
      </c>
      <c r="Y3" s="52"/>
      <c r="Z3" s="52"/>
      <c r="AA3" s="4"/>
      <c r="AB3" s="4"/>
      <c r="AC3" s="123"/>
      <c r="AD3" s="123"/>
      <c r="AE3" s="123"/>
      <c r="AF3" s="52" t="s">
        <v>31</v>
      </c>
      <c r="AG3" s="116"/>
      <c r="AH3" s="116"/>
      <c r="AI3" s="52" t="s">
        <v>32</v>
      </c>
      <c r="AJ3" s="116"/>
      <c r="AK3" s="116"/>
      <c r="AL3" s="24" t="s">
        <v>29</v>
      </c>
    </row>
    <row r="4" spans="1:42" ht="19.5" customHeight="1" thickBot="1" x14ac:dyDescent="0.2">
      <c r="A4" s="117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9"/>
      <c r="AL4" s="120"/>
      <c r="AP4" s="4"/>
    </row>
    <row r="5" spans="1:42" ht="19.5" customHeight="1" x14ac:dyDescent="0.15">
      <c r="A5" s="121" t="s">
        <v>14</v>
      </c>
      <c r="B5" s="122"/>
      <c r="C5" s="122"/>
      <c r="D5" s="122"/>
      <c r="E5" s="122"/>
      <c r="F5" s="122"/>
      <c r="G5" s="124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6"/>
    </row>
    <row r="6" spans="1:42" ht="19.5" customHeight="1" x14ac:dyDescent="0.15">
      <c r="A6" s="100" t="s">
        <v>15</v>
      </c>
      <c r="B6" s="101"/>
      <c r="C6" s="101"/>
      <c r="D6" s="101"/>
      <c r="E6" s="101"/>
      <c r="F6" s="102"/>
      <c r="G6" s="103"/>
      <c r="H6" s="104"/>
      <c r="I6" s="104"/>
      <c r="J6" s="104"/>
      <c r="K6" s="104"/>
      <c r="L6" s="104"/>
      <c r="M6" s="104"/>
      <c r="N6" s="104"/>
      <c r="O6" s="104"/>
      <c r="P6" s="104"/>
      <c r="Q6" s="105"/>
      <c r="R6" s="87" t="s">
        <v>45</v>
      </c>
      <c r="S6" s="88"/>
      <c r="T6" s="88"/>
      <c r="U6" s="89"/>
      <c r="V6" s="106"/>
      <c r="W6" s="107"/>
      <c r="X6" s="108"/>
      <c r="Y6" s="109" t="s">
        <v>44</v>
      </c>
      <c r="Z6" s="110"/>
      <c r="AA6" s="110"/>
      <c r="AB6" s="111"/>
      <c r="AC6" s="97"/>
      <c r="AD6" s="98"/>
      <c r="AE6" s="98"/>
      <c r="AF6" s="98"/>
      <c r="AG6" s="98"/>
      <c r="AH6" s="98"/>
      <c r="AI6" s="98"/>
      <c r="AJ6" s="98"/>
      <c r="AK6" s="98"/>
      <c r="AL6" s="99"/>
    </row>
    <row r="7" spans="1:42" ht="21.75" customHeight="1" x14ac:dyDescent="0.15">
      <c r="A7" s="81" t="s">
        <v>39</v>
      </c>
      <c r="B7" s="82"/>
      <c r="C7" s="82"/>
      <c r="D7" s="82"/>
      <c r="E7" s="82"/>
      <c r="F7" s="83"/>
      <c r="G7" s="84"/>
      <c r="H7" s="85"/>
      <c r="I7" s="85"/>
      <c r="J7" s="85"/>
      <c r="K7" s="85"/>
      <c r="L7" s="85"/>
      <c r="M7" s="85"/>
      <c r="N7" s="85"/>
      <c r="O7" s="85"/>
      <c r="P7" s="85"/>
      <c r="Q7" s="86"/>
      <c r="R7" s="87" t="s">
        <v>0</v>
      </c>
      <c r="S7" s="88"/>
      <c r="T7" s="88"/>
      <c r="U7" s="89"/>
      <c r="V7" s="129" t="s">
        <v>35</v>
      </c>
      <c r="W7" s="130"/>
      <c r="X7" s="130"/>
      <c r="Y7" s="131"/>
      <c r="Z7" s="131"/>
      <c r="AA7" s="131"/>
      <c r="AB7" s="131"/>
      <c r="AC7" s="130" t="s">
        <v>1</v>
      </c>
      <c r="AD7" s="130"/>
      <c r="AE7" s="131"/>
      <c r="AF7" s="131"/>
      <c r="AG7" s="130" t="s">
        <v>2</v>
      </c>
      <c r="AH7" s="130"/>
      <c r="AI7" s="131"/>
      <c r="AJ7" s="131"/>
      <c r="AK7" s="130" t="s">
        <v>3</v>
      </c>
      <c r="AL7" s="132"/>
    </row>
    <row r="8" spans="1:42" ht="18" customHeight="1" x14ac:dyDescent="0.15">
      <c r="A8" s="133" t="s">
        <v>72</v>
      </c>
      <c r="B8" s="88"/>
      <c r="C8" s="88"/>
      <c r="D8" s="88"/>
      <c r="E8" s="88"/>
      <c r="F8" s="89"/>
      <c r="G8" s="134" t="s">
        <v>86</v>
      </c>
      <c r="H8" s="135"/>
      <c r="I8" s="135"/>
      <c r="J8" s="135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47" t="s">
        <v>73</v>
      </c>
      <c r="AD8" s="48"/>
      <c r="AE8" s="48"/>
      <c r="AF8" s="49" t="s">
        <v>4</v>
      </c>
      <c r="AG8" s="137"/>
      <c r="AH8" s="137"/>
      <c r="AI8" s="88" t="s">
        <v>5</v>
      </c>
      <c r="AJ8" s="88"/>
      <c r="AK8" s="88"/>
      <c r="AL8" s="94"/>
    </row>
    <row r="9" spans="1:42" ht="19.5" customHeight="1" x14ac:dyDescent="0.15">
      <c r="A9" s="139" t="s">
        <v>54</v>
      </c>
      <c r="B9" s="140"/>
      <c r="C9" s="140"/>
      <c r="D9" s="140"/>
      <c r="E9" s="140"/>
      <c r="F9" s="141"/>
      <c r="G9" s="46" t="s">
        <v>6</v>
      </c>
      <c r="H9" s="95"/>
      <c r="I9" s="95"/>
      <c r="J9" s="95"/>
      <c r="K9" s="95"/>
      <c r="L9" s="95"/>
      <c r="M9" s="148" t="s">
        <v>306</v>
      </c>
      <c r="N9" s="148"/>
      <c r="O9" s="95"/>
      <c r="P9" s="95"/>
      <c r="Q9" s="95"/>
      <c r="R9" s="95"/>
      <c r="S9" s="95"/>
      <c r="T9" s="95"/>
      <c r="U9" s="95"/>
      <c r="V9" s="149"/>
      <c r="W9" s="87" t="s">
        <v>28</v>
      </c>
      <c r="X9" s="88"/>
      <c r="Y9" s="95"/>
      <c r="Z9" s="95"/>
      <c r="AA9" s="95"/>
      <c r="AB9" s="95"/>
      <c r="AC9" s="50" t="s">
        <v>7</v>
      </c>
      <c r="AD9" s="95"/>
      <c r="AE9" s="95"/>
      <c r="AF9" s="95"/>
      <c r="AG9" s="95"/>
      <c r="AH9" s="50" t="s">
        <v>7</v>
      </c>
      <c r="AI9" s="95"/>
      <c r="AJ9" s="95"/>
      <c r="AK9" s="95"/>
      <c r="AL9" s="96"/>
    </row>
    <row r="10" spans="1:42" ht="19.5" customHeight="1" x14ac:dyDescent="0.15">
      <c r="A10" s="142"/>
      <c r="B10" s="143"/>
      <c r="C10" s="143"/>
      <c r="D10" s="143"/>
      <c r="E10" s="143"/>
      <c r="F10" s="144"/>
      <c r="G10" s="91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3"/>
    </row>
    <row r="11" spans="1:42" ht="19.5" customHeight="1" x14ac:dyDescent="0.15">
      <c r="A11" s="145"/>
      <c r="B11" s="146"/>
      <c r="C11" s="146"/>
      <c r="D11" s="146"/>
      <c r="E11" s="146"/>
      <c r="F11" s="147"/>
      <c r="G11" s="87" t="s">
        <v>8</v>
      </c>
      <c r="H11" s="88"/>
      <c r="I11" s="88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1"/>
    </row>
    <row r="12" spans="1:42" ht="19.5" customHeight="1" x14ac:dyDescent="0.15">
      <c r="A12" s="139" t="s">
        <v>16</v>
      </c>
      <c r="B12" s="140"/>
      <c r="C12" s="141"/>
      <c r="D12" s="152" t="s">
        <v>17</v>
      </c>
      <c r="E12" s="101"/>
      <c r="F12" s="102"/>
      <c r="G12" s="103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5"/>
      <c r="W12" s="87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94"/>
    </row>
    <row r="13" spans="1:42" ht="19.5" customHeight="1" x14ac:dyDescent="0.15">
      <c r="A13" s="142"/>
      <c r="B13" s="143"/>
      <c r="C13" s="144"/>
      <c r="D13" s="153" t="s">
        <v>18</v>
      </c>
      <c r="E13" s="82"/>
      <c r="F13" s="83"/>
      <c r="G13" s="84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6"/>
      <c r="W13" s="87" t="s">
        <v>37</v>
      </c>
      <c r="X13" s="88"/>
      <c r="Y13" s="127"/>
      <c r="Z13" s="127"/>
      <c r="AA13" s="127"/>
      <c r="AB13" s="128"/>
      <c r="AC13" s="87"/>
      <c r="AD13" s="88"/>
      <c r="AE13" s="88"/>
      <c r="AF13" s="88"/>
      <c r="AG13" s="88"/>
      <c r="AH13" s="88"/>
      <c r="AI13" s="88"/>
      <c r="AJ13" s="88"/>
      <c r="AK13" s="88"/>
      <c r="AL13" s="94"/>
    </row>
    <row r="14" spans="1:42" ht="19.5" customHeight="1" x14ac:dyDescent="0.15">
      <c r="A14" s="142"/>
      <c r="B14" s="143"/>
      <c r="C14" s="144"/>
      <c r="D14" s="154" t="s">
        <v>19</v>
      </c>
      <c r="E14" s="155"/>
      <c r="F14" s="156"/>
      <c r="G14" s="91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3"/>
    </row>
    <row r="15" spans="1:42" ht="19.5" customHeight="1" x14ac:dyDescent="0.15">
      <c r="A15" s="145"/>
      <c r="B15" s="146"/>
      <c r="C15" s="147"/>
      <c r="D15" s="129"/>
      <c r="E15" s="130"/>
      <c r="F15" s="157"/>
      <c r="G15" s="87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9"/>
      <c r="W15" s="87" t="s">
        <v>28</v>
      </c>
      <c r="X15" s="88"/>
      <c r="Y15" s="95"/>
      <c r="Z15" s="95"/>
      <c r="AA15" s="95"/>
      <c r="AB15" s="95"/>
      <c r="AC15" s="50" t="s">
        <v>7</v>
      </c>
      <c r="AD15" s="95"/>
      <c r="AE15" s="95"/>
      <c r="AF15" s="95"/>
      <c r="AG15" s="95"/>
      <c r="AH15" s="50" t="s">
        <v>7</v>
      </c>
      <c r="AI15" s="95"/>
      <c r="AJ15" s="95"/>
      <c r="AK15" s="95"/>
      <c r="AL15" s="96"/>
    </row>
    <row r="16" spans="1:42" ht="19.5" customHeight="1" x14ac:dyDescent="0.15">
      <c r="A16" s="139" t="s">
        <v>20</v>
      </c>
      <c r="B16" s="140"/>
      <c r="C16" s="140"/>
      <c r="D16" s="140"/>
      <c r="E16" s="140"/>
      <c r="F16" s="141"/>
      <c r="G16" s="175" t="s">
        <v>21</v>
      </c>
      <c r="H16" s="176"/>
      <c r="I16" s="176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88" t="s">
        <v>36</v>
      </c>
      <c r="V16" s="89"/>
      <c r="W16" s="87" t="s">
        <v>53</v>
      </c>
      <c r="X16" s="88"/>
      <c r="Y16" s="92"/>
      <c r="Z16" s="92"/>
      <c r="AA16" s="92"/>
      <c r="AB16" s="138"/>
      <c r="AC16" s="87" t="s">
        <v>22</v>
      </c>
      <c r="AD16" s="88"/>
      <c r="AE16" s="92"/>
      <c r="AF16" s="92"/>
      <c r="AG16" s="92"/>
      <c r="AH16" s="92"/>
      <c r="AI16" s="92"/>
      <c r="AJ16" s="92"/>
      <c r="AK16" s="92"/>
      <c r="AL16" s="93"/>
    </row>
    <row r="17" spans="1:38" ht="19.5" customHeight="1" x14ac:dyDescent="0.15">
      <c r="A17" s="142"/>
      <c r="B17" s="143"/>
      <c r="C17" s="143"/>
      <c r="D17" s="143"/>
      <c r="E17" s="143"/>
      <c r="F17" s="144"/>
      <c r="G17" s="87" t="s">
        <v>28</v>
      </c>
      <c r="H17" s="88"/>
      <c r="I17" s="95"/>
      <c r="J17" s="95"/>
      <c r="K17" s="95"/>
      <c r="L17" s="95"/>
      <c r="M17" s="50" t="s">
        <v>7</v>
      </c>
      <c r="N17" s="95"/>
      <c r="O17" s="95"/>
      <c r="P17" s="95"/>
      <c r="Q17" s="95"/>
      <c r="R17" s="50" t="s">
        <v>7</v>
      </c>
      <c r="S17" s="95"/>
      <c r="T17" s="95"/>
      <c r="U17" s="95"/>
      <c r="V17" s="149"/>
      <c r="W17" s="87" t="s">
        <v>23</v>
      </c>
      <c r="X17" s="88"/>
      <c r="Y17" s="95"/>
      <c r="Z17" s="95"/>
      <c r="AA17" s="95"/>
      <c r="AB17" s="95"/>
      <c r="AC17" s="50" t="s">
        <v>7</v>
      </c>
      <c r="AD17" s="95"/>
      <c r="AE17" s="95"/>
      <c r="AF17" s="95"/>
      <c r="AG17" s="95"/>
      <c r="AH17" s="50" t="s">
        <v>7</v>
      </c>
      <c r="AI17" s="95"/>
      <c r="AJ17" s="95"/>
      <c r="AK17" s="95"/>
      <c r="AL17" s="96"/>
    </row>
    <row r="18" spans="1:38" ht="19.5" customHeight="1" thickBot="1" x14ac:dyDescent="0.2">
      <c r="A18" s="172"/>
      <c r="B18" s="173"/>
      <c r="C18" s="173"/>
      <c r="D18" s="173"/>
      <c r="E18" s="173"/>
      <c r="F18" s="174"/>
      <c r="G18" s="177" t="s">
        <v>8</v>
      </c>
      <c r="H18" s="178"/>
      <c r="I18" s="178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80"/>
    </row>
    <row r="19" spans="1:38" ht="9" customHeight="1" x14ac:dyDescent="0.15">
      <c r="A19" s="158" t="s">
        <v>102</v>
      </c>
      <c r="B19" s="159"/>
      <c r="C19" s="159"/>
      <c r="D19" s="159"/>
      <c r="E19" s="159"/>
      <c r="F19" s="160"/>
      <c r="G19" s="17"/>
      <c r="H19" s="14"/>
      <c r="I19" s="14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6"/>
    </row>
    <row r="20" spans="1:38" ht="19.5" customHeight="1" x14ac:dyDescent="0.15">
      <c r="A20" s="142"/>
      <c r="B20" s="143"/>
      <c r="C20" s="143"/>
      <c r="D20" s="143"/>
      <c r="E20" s="143"/>
      <c r="F20" s="144"/>
      <c r="G20" s="13"/>
      <c r="H20" s="49" t="s">
        <v>26</v>
      </c>
      <c r="I20" s="181" t="s">
        <v>43</v>
      </c>
      <c r="J20" s="181"/>
      <c r="K20" s="181"/>
      <c r="L20" s="181"/>
      <c r="M20" s="181"/>
      <c r="N20" s="181"/>
      <c r="O20" s="181"/>
      <c r="P20" s="237"/>
      <c r="Q20" s="238"/>
      <c r="R20" s="238"/>
      <c r="S20" s="238"/>
      <c r="T20" s="238"/>
      <c r="U20" s="238"/>
      <c r="V20" s="238"/>
      <c r="W20" s="239"/>
      <c r="X20" s="161" t="s">
        <v>47</v>
      </c>
      <c r="Y20" s="161"/>
      <c r="Z20" s="161"/>
      <c r="AA20" s="161"/>
      <c r="AB20" s="161"/>
      <c r="AC20" s="161"/>
      <c r="AD20" s="162"/>
      <c r="AE20" s="163"/>
      <c r="AF20" s="164" t="str">
        <f>IF(OR(O20="",AD20=""),"未入力があります！","")</f>
        <v>未入力があります！</v>
      </c>
      <c r="AG20" s="164"/>
      <c r="AH20" s="164"/>
      <c r="AI20" s="164"/>
      <c r="AJ20" s="164"/>
      <c r="AK20" s="164"/>
      <c r="AL20" s="165"/>
    </row>
    <row r="21" spans="1:38" ht="19.5" customHeight="1" x14ac:dyDescent="0.15">
      <c r="A21" s="142"/>
      <c r="B21" s="143"/>
      <c r="C21" s="143"/>
      <c r="D21" s="143"/>
      <c r="E21" s="143"/>
      <c r="F21" s="144"/>
      <c r="G21" s="18"/>
      <c r="H21" s="49" t="s">
        <v>26</v>
      </c>
      <c r="I21" s="79"/>
      <c r="J21" s="56" t="s">
        <v>9</v>
      </c>
      <c r="K21" s="166"/>
      <c r="L21" s="167"/>
      <c r="M21" s="168" t="s">
        <v>10</v>
      </c>
      <c r="N21" s="168"/>
      <c r="O21" s="49" t="s">
        <v>11</v>
      </c>
      <c r="P21" s="168" t="s">
        <v>12</v>
      </c>
      <c r="Q21" s="168"/>
      <c r="R21" s="168"/>
      <c r="S21" s="168"/>
      <c r="T21" s="168"/>
      <c r="U21" s="49" t="s">
        <v>9</v>
      </c>
      <c r="V21" s="57" t="s">
        <v>34</v>
      </c>
      <c r="W21" s="57"/>
      <c r="X21" s="57"/>
      <c r="Y21" s="57"/>
      <c r="Z21" s="169"/>
      <c r="AA21" s="170"/>
      <c r="AB21" s="170"/>
      <c r="AC21" s="170"/>
      <c r="AD21" s="170"/>
      <c r="AE21" s="171"/>
      <c r="AF21" s="57" t="s">
        <v>24</v>
      </c>
      <c r="AG21" s="57" t="s">
        <v>24</v>
      </c>
      <c r="AH21" s="58" t="str">
        <f>IF(AND(I21="有",K21="",Z21=""),"未入力があります！","")</f>
        <v/>
      </c>
      <c r="AI21" s="49"/>
      <c r="AJ21" s="49"/>
      <c r="AK21" s="57"/>
      <c r="AL21" s="24"/>
    </row>
    <row r="22" spans="1:38" ht="8.25" customHeight="1" x14ac:dyDescent="0.15">
      <c r="A22" s="145"/>
      <c r="B22" s="146"/>
      <c r="C22" s="146"/>
      <c r="D22" s="146"/>
      <c r="E22" s="146"/>
      <c r="F22" s="147"/>
      <c r="G22" s="19"/>
      <c r="H22" s="20"/>
      <c r="I22" s="20"/>
      <c r="J22" s="20"/>
      <c r="K22" s="20"/>
      <c r="L22" s="20"/>
      <c r="M22" s="20"/>
      <c r="N22" s="21"/>
      <c r="O22" s="20"/>
      <c r="P22" s="20"/>
      <c r="Q22" s="20"/>
      <c r="R22" s="20"/>
      <c r="S22" s="20"/>
      <c r="T22" s="21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2"/>
      <c r="AF22" s="20"/>
      <c r="AG22" s="20"/>
      <c r="AH22" s="20"/>
      <c r="AI22" s="20"/>
      <c r="AJ22" s="20"/>
      <c r="AK22" s="20"/>
      <c r="AL22" s="23"/>
    </row>
    <row r="23" spans="1:38" ht="19.5" customHeight="1" x14ac:dyDescent="0.15">
      <c r="A23" s="139" t="s">
        <v>25</v>
      </c>
      <c r="B23" s="140"/>
      <c r="C23" s="140"/>
      <c r="D23" s="140"/>
      <c r="E23" s="140"/>
      <c r="F23" s="141"/>
      <c r="G23" s="13"/>
      <c r="H23" s="4"/>
      <c r="I23" s="218" t="s">
        <v>103</v>
      </c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59"/>
      <c r="AI23" s="59"/>
      <c r="AJ23" s="59"/>
      <c r="AK23" s="59"/>
      <c r="AL23" s="25"/>
    </row>
    <row r="24" spans="1:38" ht="19.5" customHeight="1" x14ac:dyDescent="0.15">
      <c r="A24" s="142"/>
      <c r="B24" s="143"/>
      <c r="C24" s="143"/>
      <c r="D24" s="143"/>
      <c r="E24" s="143"/>
      <c r="F24" s="144"/>
      <c r="G24" s="18"/>
      <c r="H24" s="49" t="s">
        <v>26</v>
      </c>
      <c r="I24" s="199"/>
      <c r="J24" s="217"/>
      <c r="K24" s="4"/>
      <c r="L24" s="4"/>
      <c r="M24" s="57" t="s">
        <v>9</v>
      </c>
      <c r="N24" s="57" t="s">
        <v>13</v>
      </c>
      <c r="O24" s="57"/>
      <c r="P24" s="57"/>
      <c r="Q24" s="57"/>
      <c r="R24" s="57"/>
      <c r="S24" s="49"/>
      <c r="T24" s="79"/>
      <c r="U24" s="57"/>
      <c r="V24" s="57" t="s">
        <v>24</v>
      </c>
      <c r="W24" s="58" t="str">
        <f>IF(AND(I24="",T24=""),"未入力があります！",IF(AND(I24="有",T24=""),"未入力があります！",""))</f>
        <v>未入力があります！</v>
      </c>
      <c r="X24" s="57"/>
      <c r="Y24" s="57"/>
      <c r="Z24" s="49"/>
      <c r="AA24" s="49"/>
      <c r="AB24" s="57"/>
      <c r="AC24" s="57"/>
      <c r="AD24" s="59"/>
      <c r="AE24" s="59"/>
      <c r="AF24" s="59"/>
      <c r="AG24" s="59"/>
      <c r="AH24" s="59"/>
      <c r="AI24" s="59"/>
      <c r="AJ24" s="59"/>
      <c r="AK24" s="59"/>
      <c r="AL24" s="24"/>
    </row>
    <row r="25" spans="1:38" ht="19.5" customHeight="1" x14ac:dyDescent="0.15">
      <c r="A25" s="145"/>
      <c r="B25" s="146"/>
      <c r="C25" s="146"/>
      <c r="D25" s="146"/>
      <c r="E25" s="146"/>
      <c r="F25" s="147"/>
      <c r="G25" s="19"/>
      <c r="H25" s="4"/>
      <c r="I25" s="219" t="s">
        <v>104</v>
      </c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6"/>
      <c r="AH25" s="26"/>
      <c r="AI25" s="26"/>
      <c r="AJ25" s="26"/>
      <c r="AK25" s="26"/>
      <c r="AL25" s="23"/>
    </row>
    <row r="26" spans="1:38" ht="19.5" customHeight="1" x14ac:dyDescent="0.15">
      <c r="A26" s="139" t="s">
        <v>27</v>
      </c>
      <c r="B26" s="140"/>
      <c r="C26" s="140"/>
      <c r="D26" s="140"/>
      <c r="E26" s="140"/>
      <c r="F26" s="141"/>
      <c r="G26" s="220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2"/>
    </row>
    <row r="27" spans="1:38" ht="19.5" customHeight="1" x14ac:dyDescent="0.15">
      <c r="A27" s="142"/>
      <c r="B27" s="143"/>
      <c r="C27" s="143"/>
      <c r="D27" s="143"/>
      <c r="E27" s="143"/>
      <c r="F27" s="144"/>
      <c r="G27" s="223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  <c r="AA27" s="224"/>
      <c r="AB27" s="224"/>
      <c r="AC27" s="224"/>
      <c r="AD27" s="224"/>
      <c r="AE27" s="224"/>
      <c r="AF27" s="224"/>
      <c r="AG27" s="224"/>
      <c r="AH27" s="224"/>
      <c r="AI27" s="224"/>
      <c r="AJ27" s="224"/>
      <c r="AK27" s="224"/>
      <c r="AL27" s="225"/>
    </row>
    <row r="28" spans="1:38" ht="19.5" customHeight="1" x14ac:dyDescent="0.15">
      <c r="A28" s="142"/>
      <c r="B28" s="143"/>
      <c r="C28" s="143"/>
      <c r="D28" s="143"/>
      <c r="E28" s="143"/>
      <c r="F28" s="144"/>
      <c r="G28" s="223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224"/>
      <c r="AD28" s="224"/>
      <c r="AE28" s="224"/>
      <c r="AF28" s="224"/>
      <c r="AG28" s="224"/>
      <c r="AH28" s="224"/>
      <c r="AI28" s="224"/>
      <c r="AJ28" s="224"/>
      <c r="AK28" s="224"/>
      <c r="AL28" s="225"/>
    </row>
    <row r="29" spans="1:38" ht="19.5" customHeight="1" x14ac:dyDescent="0.15">
      <c r="A29" s="142"/>
      <c r="B29" s="143"/>
      <c r="C29" s="143"/>
      <c r="D29" s="143"/>
      <c r="E29" s="143"/>
      <c r="F29" s="144"/>
      <c r="G29" s="223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24"/>
      <c r="Z29" s="224"/>
      <c r="AA29" s="224"/>
      <c r="AB29" s="224"/>
      <c r="AC29" s="224"/>
      <c r="AD29" s="224"/>
      <c r="AE29" s="224"/>
      <c r="AF29" s="224"/>
      <c r="AG29" s="224"/>
      <c r="AH29" s="224"/>
      <c r="AI29" s="224"/>
      <c r="AJ29" s="224"/>
      <c r="AK29" s="224"/>
      <c r="AL29" s="225"/>
    </row>
    <row r="30" spans="1:38" ht="19.5" customHeight="1" x14ac:dyDescent="0.15">
      <c r="A30" s="142"/>
      <c r="B30" s="143"/>
      <c r="C30" s="143"/>
      <c r="D30" s="143"/>
      <c r="E30" s="143"/>
      <c r="F30" s="144"/>
      <c r="G30" s="223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24"/>
      <c r="Z30" s="224"/>
      <c r="AA30" s="224"/>
      <c r="AB30" s="224"/>
      <c r="AC30" s="224"/>
      <c r="AD30" s="224"/>
      <c r="AE30" s="224"/>
      <c r="AF30" s="224"/>
      <c r="AG30" s="224"/>
      <c r="AH30" s="224"/>
      <c r="AI30" s="224"/>
      <c r="AJ30" s="224"/>
      <c r="AK30" s="224"/>
      <c r="AL30" s="225"/>
    </row>
    <row r="31" spans="1:38" ht="19.5" customHeight="1" x14ac:dyDescent="0.15">
      <c r="A31" s="142"/>
      <c r="B31" s="143"/>
      <c r="C31" s="143"/>
      <c r="D31" s="143"/>
      <c r="E31" s="143"/>
      <c r="F31" s="144"/>
      <c r="G31" s="223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Z31" s="224"/>
      <c r="AA31" s="224"/>
      <c r="AB31" s="224"/>
      <c r="AC31" s="224"/>
      <c r="AD31" s="224"/>
      <c r="AE31" s="224"/>
      <c r="AF31" s="224"/>
      <c r="AG31" s="224"/>
      <c r="AH31" s="224"/>
      <c r="AI31" s="224"/>
      <c r="AJ31" s="224"/>
      <c r="AK31" s="224"/>
      <c r="AL31" s="225"/>
    </row>
    <row r="32" spans="1:38" ht="19.5" customHeight="1" thickBot="1" x14ac:dyDescent="0.2">
      <c r="A32" s="172"/>
      <c r="B32" s="173"/>
      <c r="C32" s="173"/>
      <c r="D32" s="173"/>
      <c r="E32" s="173"/>
      <c r="F32" s="174"/>
      <c r="G32" s="226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8"/>
    </row>
    <row r="33" spans="1:38" ht="19.5" customHeight="1" x14ac:dyDescent="0.15">
      <c r="A33" s="158" t="s">
        <v>105</v>
      </c>
      <c r="B33" s="159"/>
      <c r="C33" s="159"/>
      <c r="D33" s="159"/>
      <c r="E33" s="159"/>
      <c r="F33" s="160"/>
      <c r="G33" s="193" t="s">
        <v>307</v>
      </c>
      <c r="H33" s="194"/>
      <c r="I33" s="194"/>
      <c r="J33" s="194"/>
      <c r="K33" s="194"/>
      <c r="L33" s="195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7" t="s">
        <v>452</v>
      </c>
      <c r="X33" s="197"/>
      <c r="Y33" s="197"/>
      <c r="Z33" s="197"/>
      <c r="AA33" s="198"/>
      <c r="AB33" s="182" t="str">
        <f>IFERROR(VLOOKUP($L$33,'データテーブル（本科）'!$A:$I,9,FALSE),"")</f>
        <v/>
      </c>
      <c r="AC33" s="183"/>
      <c r="AD33" s="183"/>
      <c r="AE33" s="183"/>
      <c r="AF33" s="183"/>
      <c r="AG33" s="183"/>
      <c r="AH33" s="183"/>
      <c r="AI33" s="183"/>
      <c r="AJ33" s="183"/>
      <c r="AK33" s="183"/>
      <c r="AL33" s="184"/>
    </row>
    <row r="34" spans="1:38" ht="18.75" customHeight="1" x14ac:dyDescent="0.15">
      <c r="A34" s="142"/>
      <c r="B34" s="143"/>
      <c r="C34" s="143"/>
      <c r="D34" s="143"/>
      <c r="E34" s="143"/>
      <c r="F34" s="144"/>
      <c r="G34" s="157" t="s">
        <v>451</v>
      </c>
      <c r="H34" s="191"/>
      <c r="I34" s="191"/>
      <c r="J34" s="191"/>
      <c r="K34" s="192"/>
      <c r="L34" s="185" t="str">
        <f>IFERROR(VLOOKUP($L$33,'データテーブル（本科）'!$A:$I,6,FALSE),"")</f>
        <v/>
      </c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7"/>
    </row>
    <row r="35" spans="1:38" ht="45" customHeight="1" x14ac:dyDescent="0.15">
      <c r="A35" s="142"/>
      <c r="B35" s="143"/>
      <c r="C35" s="143"/>
      <c r="D35" s="143"/>
      <c r="E35" s="143"/>
      <c r="F35" s="144"/>
      <c r="G35" s="229" t="s">
        <v>225</v>
      </c>
      <c r="H35" s="229"/>
      <c r="I35" s="229"/>
      <c r="J35" s="229"/>
      <c r="K35" s="230"/>
      <c r="L35" s="188" t="str">
        <f>IFERROR(VLOOKUP($L$33,'データテーブル（本科）'!$A:$I,2,FALSE),"")</f>
        <v/>
      </c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90"/>
    </row>
    <row r="36" spans="1:38" ht="19.5" customHeight="1" x14ac:dyDescent="0.15">
      <c r="A36" s="142"/>
      <c r="B36" s="143"/>
      <c r="C36" s="143"/>
      <c r="D36" s="143"/>
      <c r="E36" s="143"/>
      <c r="F36" s="144"/>
      <c r="G36" s="214" t="s">
        <v>40</v>
      </c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5"/>
    </row>
    <row r="37" spans="1:38" ht="19.5" customHeight="1" x14ac:dyDescent="0.15">
      <c r="A37" s="142"/>
      <c r="B37" s="143"/>
      <c r="C37" s="143"/>
      <c r="D37" s="143"/>
      <c r="E37" s="143"/>
      <c r="F37" s="144"/>
      <c r="G37" s="216"/>
      <c r="H37" s="216"/>
      <c r="I37" s="216"/>
      <c r="J37" s="199"/>
      <c r="K37" s="200"/>
      <c r="L37" s="201"/>
      <c r="M37" s="201"/>
      <c r="N37" s="201"/>
      <c r="O37" s="201"/>
      <c r="P37" s="201"/>
      <c r="Q37" s="201"/>
      <c r="R37" s="201"/>
      <c r="S37" s="202"/>
      <c r="T37" s="208" t="s">
        <v>52</v>
      </c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9"/>
    </row>
    <row r="38" spans="1:38" ht="19.5" customHeight="1" x14ac:dyDescent="0.15">
      <c r="A38" s="142"/>
      <c r="B38" s="143"/>
      <c r="C38" s="143"/>
      <c r="D38" s="143"/>
      <c r="E38" s="143"/>
      <c r="F38" s="144"/>
      <c r="G38" s="203" t="s">
        <v>453</v>
      </c>
      <c r="H38" s="204"/>
      <c r="I38" s="204"/>
      <c r="J38" s="204"/>
      <c r="K38" s="204"/>
      <c r="L38" s="205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7"/>
      <c r="AL38" s="31" t="s">
        <v>24</v>
      </c>
    </row>
    <row r="39" spans="1:38" ht="19.5" customHeight="1" x14ac:dyDescent="0.15">
      <c r="A39" s="142"/>
      <c r="B39" s="143"/>
      <c r="C39" s="143"/>
      <c r="D39" s="143"/>
      <c r="E39" s="143"/>
      <c r="F39" s="144"/>
      <c r="G39" s="208" t="s">
        <v>41</v>
      </c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208"/>
      <c r="AB39" s="208"/>
      <c r="AC39" s="208"/>
      <c r="AD39" s="208"/>
      <c r="AE39" s="208"/>
      <c r="AF39" s="208"/>
      <c r="AG39" s="208"/>
      <c r="AH39" s="208"/>
      <c r="AI39" s="208"/>
      <c r="AJ39" s="208"/>
      <c r="AK39" s="208"/>
      <c r="AL39" s="209"/>
    </row>
    <row r="40" spans="1:38" ht="19.5" customHeight="1" x14ac:dyDescent="0.15">
      <c r="A40" s="142"/>
      <c r="B40" s="143"/>
      <c r="C40" s="143"/>
      <c r="D40" s="143"/>
      <c r="E40" s="143"/>
      <c r="F40" s="144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10"/>
      <c r="AK40" s="210"/>
      <c r="AL40" s="211"/>
    </row>
    <row r="41" spans="1:38" ht="19.5" customHeight="1" x14ac:dyDescent="0.15">
      <c r="A41" s="142"/>
      <c r="B41" s="143"/>
      <c r="C41" s="143"/>
      <c r="D41" s="143"/>
      <c r="E41" s="143"/>
      <c r="F41" s="144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  <c r="AJ41" s="210"/>
      <c r="AK41" s="210"/>
      <c r="AL41" s="211"/>
    </row>
    <row r="42" spans="1:38" ht="19.5" customHeight="1" x14ac:dyDescent="0.15">
      <c r="A42" s="142"/>
      <c r="B42" s="143"/>
      <c r="C42" s="143"/>
      <c r="D42" s="143"/>
      <c r="E42" s="143"/>
      <c r="F42" s="144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1"/>
    </row>
    <row r="43" spans="1:38" ht="19.5" customHeight="1" x14ac:dyDescent="0.15">
      <c r="A43" s="142"/>
      <c r="B43" s="143"/>
      <c r="C43" s="143"/>
      <c r="D43" s="143"/>
      <c r="E43" s="143"/>
      <c r="F43" s="144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1"/>
    </row>
    <row r="44" spans="1:38" ht="19.5" customHeight="1" thickBot="1" x14ac:dyDescent="0.2">
      <c r="A44" s="172"/>
      <c r="B44" s="173"/>
      <c r="C44" s="173"/>
      <c r="D44" s="173"/>
      <c r="E44" s="173"/>
      <c r="F44" s="174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  <c r="W44" s="212"/>
      <c r="X44" s="212"/>
      <c r="Y44" s="212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3"/>
    </row>
    <row r="45" spans="1:38" ht="19.5" customHeight="1" x14ac:dyDescent="0.15">
      <c r="A45" s="158" t="s">
        <v>455</v>
      </c>
      <c r="B45" s="159"/>
      <c r="C45" s="159"/>
      <c r="D45" s="159"/>
      <c r="E45" s="159"/>
      <c r="F45" s="160"/>
      <c r="G45" s="193" t="s">
        <v>307</v>
      </c>
      <c r="H45" s="194"/>
      <c r="I45" s="194"/>
      <c r="J45" s="194"/>
      <c r="K45" s="194"/>
      <c r="L45" s="195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7" t="s">
        <v>452</v>
      </c>
      <c r="X45" s="197"/>
      <c r="Y45" s="197"/>
      <c r="Z45" s="197"/>
      <c r="AA45" s="198"/>
      <c r="AB45" s="182" t="str">
        <f>IFERROR(VLOOKUP($L$45,'データテーブル（本科）'!$A:$I,9,FALSE),"")</f>
        <v/>
      </c>
      <c r="AC45" s="183"/>
      <c r="AD45" s="183"/>
      <c r="AE45" s="183"/>
      <c r="AF45" s="183"/>
      <c r="AG45" s="183"/>
      <c r="AH45" s="183"/>
      <c r="AI45" s="183"/>
      <c r="AJ45" s="183"/>
      <c r="AK45" s="183"/>
      <c r="AL45" s="184"/>
    </row>
    <row r="46" spans="1:38" ht="18.75" customHeight="1" x14ac:dyDescent="0.15">
      <c r="A46" s="142"/>
      <c r="B46" s="143"/>
      <c r="C46" s="143"/>
      <c r="D46" s="143"/>
      <c r="E46" s="143"/>
      <c r="F46" s="144"/>
      <c r="G46" s="157" t="s">
        <v>451</v>
      </c>
      <c r="H46" s="191"/>
      <c r="I46" s="191"/>
      <c r="J46" s="191"/>
      <c r="K46" s="192"/>
      <c r="L46" s="185" t="str">
        <f>IFERROR(VLOOKUP($L$45,'データテーブル（本科）'!$A:$I,6,FALSE),"")</f>
        <v/>
      </c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7"/>
    </row>
    <row r="47" spans="1:38" ht="45" customHeight="1" x14ac:dyDescent="0.15">
      <c r="A47" s="142"/>
      <c r="B47" s="143"/>
      <c r="C47" s="143"/>
      <c r="D47" s="143"/>
      <c r="E47" s="143"/>
      <c r="F47" s="144"/>
      <c r="G47" s="229" t="s">
        <v>225</v>
      </c>
      <c r="H47" s="229"/>
      <c r="I47" s="229"/>
      <c r="J47" s="229"/>
      <c r="K47" s="230"/>
      <c r="L47" s="188" t="str">
        <f>IFERROR(VLOOKUP($L$45,'データテーブル（本科）'!$A:$I,2,FALSE),"")</f>
        <v/>
      </c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90"/>
    </row>
    <row r="48" spans="1:38" ht="19.5" customHeight="1" x14ac:dyDescent="0.15">
      <c r="A48" s="142"/>
      <c r="B48" s="143"/>
      <c r="C48" s="143"/>
      <c r="D48" s="143"/>
      <c r="E48" s="143"/>
      <c r="F48" s="144"/>
      <c r="G48" s="214" t="s">
        <v>40</v>
      </c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5"/>
    </row>
    <row r="49" spans="1:38" ht="19.5" customHeight="1" x14ac:dyDescent="0.15">
      <c r="A49" s="142"/>
      <c r="B49" s="143"/>
      <c r="C49" s="143"/>
      <c r="D49" s="143"/>
      <c r="E49" s="143"/>
      <c r="F49" s="144"/>
      <c r="G49" s="216"/>
      <c r="H49" s="216"/>
      <c r="I49" s="216"/>
      <c r="J49" s="199"/>
      <c r="K49" s="200"/>
      <c r="L49" s="201"/>
      <c r="M49" s="201"/>
      <c r="N49" s="201"/>
      <c r="O49" s="201"/>
      <c r="P49" s="201"/>
      <c r="Q49" s="201"/>
      <c r="R49" s="201"/>
      <c r="S49" s="202"/>
      <c r="T49" s="208" t="s">
        <v>52</v>
      </c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9"/>
    </row>
    <row r="50" spans="1:38" ht="19.5" customHeight="1" x14ac:dyDescent="0.15">
      <c r="A50" s="142"/>
      <c r="B50" s="143"/>
      <c r="C50" s="143"/>
      <c r="D50" s="143"/>
      <c r="E50" s="143"/>
      <c r="F50" s="144"/>
      <c r="G50" s="203" t="s">
        <v>453</v>
      </c>
      <c r="H50" s="204"/>
      <c r="I50" s="204"/>
      <c r="J50" s="204"/>
      <c r="K50" s="204"/>
      <c r="L50" s="205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7"/>
      <c r="AL50" s="31" t="s">
        <v>24</v>
      </c>
    </row>
    <row r="51" spans="1:38" ht="19.5" customHeight="1" x14ac:dyDescent="0.15">
      <c r="A51" s="142"/>
      <c r="B51" s="143"/>
      <c r="C51" s="143"/>
      <c r="D51" s="143"/>
      <c r="E51" s="143"/>
      <c r="F51" s="144"/>
      <c r="G51" s="208" t="s">
        <v>41</v>
      </c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208"/>
      <c r="AA51" s="208"/>
      <c r="AB51" s="208"/>
      <c r="AC51" s="208"/>
      <c r="AD51" s="208"/>
      <c r="AE51" s="208"/>
      <c r="AF51" s="208"/>
      <c r="AG51" s="208"/>
      <c r="AH51" s="208"/>
      <c r="AI51" s="208"/>
      <c r="AJ51" s="208"/>
      <c r="AK51" s="208"/>
      <c r="AL51" s="209"/>
    </row>
    <row r="52" spans="1:38" ht="19.5" customHeight="1" x14ac:dyDescent="0.15">
      <c r="A52" s="142"/>
      <c r="B52" s="143"/>
      <c r="C52" s="143"/>
      <c r="D52" s="143"/>
      <c r="E52" s="143"/>
      <c r="F52" s="144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0"/>
      <c r="AH52" s="210"/>
      <c r="AI52" s="210"/>
      <c r="AJ52" s="210"/>
      <c r="AK52" s="210"/>
      <c r="AL52" s="211"/>
    </row>
    <row r="53" spans="1:38" ht="19.5" customHeight="1" x14ac:dyDescent="0.15">
      <c r="A53" s="142"/>
      <c r="B53" s="143"/>
      <c r="C53" s="143"/>
      <c r="D53" s="143"/>
      <c r="E53" s="143"/>
      <c r="F53" s="144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1"/>
    </row>
    <row r="54" spans="1:38" ht="19.5" customHeight="1" x14ac:dyDescent="0.15">
      <c r="A54" s="142"/>
      <c r="B54" s="143"/>
      <c r="C54" s="143"/>
      <c r="D54" s="143"/>
      <c r="E54" s="143"/>
      <c r="F54" s="144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1"/>
    </row>
    <row r="55" spans="1:38" ht="19.5" customHeight="1" x14ac:dyDescent="0.15">
      <c r="A55" s="142"/>
      <c r="B55" s="143"/>
      <c r="C55" s="143"/>
      <c r="D55" s="143"/>
      <c r="E55" s="143"/>
      <c r="F55" s="144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  <c r="AL55" s="211"/>
    </row>
    <row r="56" spans="1:38" ht="19.5" customHeight="1" thickBot="1" x14ac:dyDescent="0.2">
      <c r="A56" s="172"/>
      <c r="B56" s="173"/>
      <c r="C56" s="173"/>
      <c r="D56" s="173"/>
      <c r="E56" s="173"/>
      <c r="F56" s="174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  <c r="AC56" s="212"/>
      <c r="AD56" s="212"/>
      <c r="AE56" s="212"/>
      <c r="AF56" s="212"/>
      <c r="AG56" s="212"/>
      <c r="AH56" s="212"/>
      <c r="AI56" s="212"/>
      <c r="AJ56" s="212"/>
      <c r="AK56" s="212"/>
      <c r="AL56" s="213"/>
    </row>
    <row r="57" spans="1:38" ht="19.5" customHeight="1" x14ac:dyDescent="0.15">
      <c r="A57" s="158" t="s">
        <v>454</v>
      </c>
      <c r="B57" s="159"/>
      <c r="C57" s="159"/>
      <c r="D57" s="159"/>
      <c r="E57" s="159"/>
      <c r="F57" s="160"/>
      <c r="G57" s="193" t="s">
        <v>307</v>
      </c>
      <c r="H57" s="194"/>
      <c r="I57" s="194"/>
      <c r="J57" s="194"/>
      <c r="K57" s="194"/>
      <c r="L57" s="195"/>
      <c r="M57" s="196"/>
      <c r="N57" s="196"/>
      <c r="O57" s="196"/>
      <c r="P57" s="196"/>
      <c r="Q57" s="196"/>
      <c r="R57" s="196"/>
      <c r="S57" s="196"/>
      <c r="T57" s="196"/>
      <c r="U57" s="196"/>
      <c r="V57" s="196"/>
      <c r="W57" s="197" t="s">
        <v>452</v>
      </c>
      <c r="X57" s="197"/>
      <c r="Y57" s="197"/>
      <c r="Z57" s="197"/>
      <c r="AA57" s="198"/>
      <c r="AB57" s="182" t="str">
        <f>IFERROR(VLOOKUP($L$57,'データテーブル（本科）'!$A:$I,9,FALSE),"")</f>
        <v/>
      </c>
      <c r="AC57" s="183"/>
      <c r="AD57" s="183"/>
      <c r="AE57" s="183"/>
      <c r="AF57" s="183"/>
      <c r="AG57" s="183"/>
      <c r="AH57" s="183"/>
      <c r="AI57" s="183"/>
      <c r="AJ57" s="183"/>
      <c r="AK57" s="183"/>
      <c r="AL57" s="184"/>
    </row>
    <row r="58" spans="1:38" ht="18.75" customHeight="1" x14ac:dyDescent="0.15">
      <c r="A58" s="142"/>
      <c r="B58" s="143"/>
      <c r="C58" s="143"/>
      <c r="D58" s="143"/>
      <c r="E58" s="143"/>
      <c r="F58" s="144"/>
      <c r="G58" s="157" t="s">
        <v>451</v>
      </c>
      <c r="H58" s="191"/>
      <c r="I58" s="191"/>
      <c r="J58" s="191"/>
      <c r="K58" s="192"/>
      <c r="L58" s="185" t="str">
        <f>IFERROR(VLOOKUP($L$57,'データテーブル（本科）'!$A:$I,6,FALSE),"")</f>
        <v/>
      </c>
      <c r="M58" s="186"/>
      <c r="N58" s="186"/>
      <c r="O58" s="186"/>
      <c r="P58" s="186"/>
      <c r="Q58" s="186"/>
      <c r="R58" s="186"/>
      <c r="S58" s="186"/>
      <c r="T58" s="186"/>
      <c r="U58" s="186"/>
      <c r="V58" s="186"/>
      <c r="W58" s="186"/>
      <c r="X58" s="186"/>
      <c r="Y58" s="186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7"/>
    </row>
    <row r="59" spans="1:38" ht="45" customHeight="1" x14ac:dyDescent="0.15">
      <c r="A59" s="142"/>
      <c r="B59" s="143"/>
      <c r="C59" s="143"/>
      <c r="D59" s="143"/>
      <c r="E59" s="143"/>
      <c r="F59" s="144"/>
      <c r="G59" s="229" t="s">
        <v>225</v>
      </c>
      <c r="H59" s="229"/>
      <c r="I59" s="229"/>
      <c r="J59" s="229"/>
      <c r="K59" s="230"/>
      <c r="L59" s="188" t="str">
        <f>IFERROR(VLOOKUP($L$57,'データテーブル（本科）'!$A:$I,2,FALSE),"")</f>
        <v/>
      </c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89"/>
      <c r="AK59" s="189"/>
      <c r="AL59" s="190"/>
    </row>
    <row r="60" spans="1:38" ht="19.5" customHeight="1" x14ac:dyDescent="0.15">
      <c r="A60" s="142"/>
      <c r="B60" s="143"/>
      <c r="C60" s="143"/>
      <c r="D60" s="143"/>
      <c r="E60" s="143"/>
      <c r="F60" s="144"/>
      <c r="G60" s="214" t="s">
        <v>40</v>
      </c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5"/>
    </row>
    <row r="61" spans="1:38" ht="19.5" customHeight="1" x14ac:dyDescent="0.15">
      <c r="A61" s="142"/>
      <c r="B61" s="143"/>
      <c r="C61" s="143"/>
      <c r="D61" s="143"/>
      <c r="E61" s="143"/>
      <c r="F61" s="144"/>
      <c r="G61" s="216"/>
      <c r="H61" s="216"/>
      <c r="I61" s="216"/>
      <c r="J61" s="199"/>
      <c r="K61" s="200"/>
      <c r="L61" s="201"/>
      <c r="M61" s="201"/>
      <c r="N61" s="201"/>
      <c r="O61" s="201"/>
      <c r="P61" s="201"/>
      <c r="Q61" s="201"/>
      <c r="R61" s="201"/>
      <c r="S61" s="202"/>
      <c r="T61" s="208" t="s">
        <v>52</v>
      </c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9"/>
    </row>
    <row r="62" spans="1:38" ht="19.5" customHeight="1" x14ac:dyDescent="0.15">
      <c r="A62" s="142"/>
      <c r="B62" s="143"/>
      <c r="C62" s="143"/>
      <c r="D62" s="143"/>
      <c r="E62" s="143"/>
      <c r="F62" s="144"/>
      <c r="G62" s="203" t="s">
        <v>453</v>
      </c>
      <c r="H62" s="204"/>
      <c r="I62" s="204"/>
      <c r="J62" s="204"/>
      <c r="K62" s="204"/>
      <c r="L62" s="205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06"/>
      <c r="AK62" s="207"/>
      <c r="AL62" s="31" t="s">
        <v>24</v>
      </c>
    </row>
    <row r="63" spans="1:38" ht="19.5" customHeight="1" x14ac:dyDescent="0.15">
      <c r="A63" s="142"/>
      <c r="B63" s="143"/>
      <c r="C63" s="143"/>
      <c r="D63" s="143"/>
      <c r="E63" s="143"/>
      <c r="F63" s="144"/>
      <c r="G63" s="208" t="s">
        <v>41</v>
      </c>
      <c r="H63" s="208"/>
      <c r="I63" s="208"/>
      <c r="J63" s="208"/>
      <c r="K63" s="208"/>
      <c r="L63" s="208"/>
      <c r="M63" s="208"/>
      <c r="N63" s="208"/>
      <c r="O63" s="208"/>
      <c r="P63" s="208"/>
      <c r="Q63" s="208"/>
      <c r="R63" s="208"/>
      <c r="S63" s="208"/>
      <c r="T63" s="208"/>
      <c r="U63" s="208"/>
      <c r="V63" s="208"/>
      <c r="W63" s="208"/>
      <c r="X63" s="208"/>
      <c r="Y63" s="208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8"/>
      <c r="AK63" s="208"/>
      <c r="AL63" s="209"/>
    </row>
    <row r="64" spans="1:38" ht="19.5" customHeight="1" x14ac:dyDescent="0.15">
      <c r="A64" s="142"/>
      <c r="B64" s="143"/>
      <c r="C64" s="143"/>
      <c r="D64" s="143"/>
      <c r="E64" s="143"/>
      <c r="F64" s="144"/>
      <c r="G64" s="231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32"/>
      <c r="Z64" s="232"/>
      <c r="AA64" s="232"/>
      <c r="AB64" s="232"/>
      <c r="AC64" s="232"/>
      <c r="AD64" s="232"/>
      <c r="AE64" s="232"/>
      <c r="AF64" s="232"/>
      <c r="AG64" s="232"/>
      <c r="AH64" s="232"/>
      <c r="AI64" s="232"/>
      <c r="AJ64" s="232"/>
      <c r="AK64" s="232"/>
      <c r="AL64" s="233"/>
    </row>
    <row r="65" spans="1:38" ht="19.5" customHeight="1" x14ac:dyDescent="0.15">
      <c r="A65" s="142"/>
      <c r="B65" s="143"/>
      <c r="C65" s="143"/>
      <c r="D65" s="143"/>
      <c r="E65" s="143"/>
      <c r="F65" s="144"/>
      <c r="G65" s="234"/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0"/>
      <c r="Y65" s="210"/>
      <c r="Z65" s="210"/>
      <c r="AA65" s="210"/>
      <c r="AB65" s="210"/>
      <c r="AC65" s="210"/>
      <c r="AD65" s="210"/>
      <c r="AE65" s="210"/>
      <c r="AF65" s="210"/>
      <c r="AG65" s="210"/>
      <c r="AH65" s="210"/>
      <c r="AI65" s="210"/>
      <c r="AJ65" s="210"/>
      <c r="AK65" s="210"/>
      <c r="AL65" s="211"/>
    </row>
    <row r="66" spans="1:38" ht="19.5" customHeight="1" x14ac:dyDescent="0.15">
      <c r="A66" s="142"/>
      <c r="B66" s="143"/>
      <c r="C66" s="143"/>
      <c r="D66" s="143"/>
      <c r="E66" s="143"/>
      <c r="F66" s="144"/>
      <c r="G66" s="234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  <c r="Y66" s="210"/>
      <c r="Z66" s="210"/>
      <c r="AA66" s="210"/>
      <c r="AB66" s="210"/>
      <c r="AC66" s="210"/>
      <c r="AD66" s="210"/>
      <c r="AE66" s="210"/>
      <c r="AF66" s="210"/>
      <c r="AG66" s="210"/>
      <c r="AH66" s="210"/>
      <c r="AI66" s="210"/>
      <c r="AJ66" s="210"/>
      <c r="AK66" s="210"/>
      <c r="AL66" s="211"/>
    </row>
    <row r="67" spans="1:38" ht="19.5" customHeight="1" x14ac:dyDescent="0.15">
      <c r="A67" s="142"/>
      <c r="B67" s="143"/>
      <c r="C67" s="143"/>
      <c r="D67" s="143"/>
      <c r="E67" s="143"/>
      <c r="F67" s="144"/>
      <c r="G67" s="234"/>
      <c r="H67" s="210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0"/>
      <c r="Y67" s="210"/>
      <c r="Z67" s="210"/>
      <c r="AA67" s="210"/>
      <c r="AB67" s="210"/>
      <c r="AC67" s="210"/>
      <c r="AD67" s="210"/>
      <c r="AE67" s="210"/>
      <c r="AF67" s="210"/>
      <c r="AG67" s="210"/>
      <c r="AH67" s="210"/>
      <c r="AI67" s="210"/>
      <c r="AJ67" s="210"/>
      <c r="AK67" s="210"/>
      <c r="AL67" s="211"/>
    </row>
    <row r="68" spans="1:38" ht="19.5" customHeight="1" thickBot="1" x14ac:dyDescent="0.2">
      <c r="A68" s="172"/>
      <c r="B68" s="173"/>
      <c r="C68" s="173"/>
      <c r="D68" s="173"/>
      <c r="E68" s="173"/>
      <c r="F68" s="174"/>
      <c r="G68" s="235"/>
      <c r="H68" s="212"/>
      <c r="I68" s="212"/>
      <c r="J68" s="212"/>
      <c r="K68" s="212"/>
      <c r="L68" s="212"/>
      <c r="M68" s="212"/>
      <c r="N68" s="212"/>
      <c r="O68" s="212"/>
      <c r="P68" s="212"/>
      <c r="Q68" s="212"/>
      <c r="R68" s="212"/>
      <c r="S68" s="212"/>
      <c r="T68" s="212"/>
      <c r="U68" s="212"/>
      <c r="V68" s="212"/>
      <c r="W68" s="212"/>
      <c r="X68" s="212"/>
      <c r="Y68" s="212"/>
      <c r="Z68" s="212"/>
      <c r="AA68" s="212"/>
      <c r="AB68" s="212"/>
      <c r="AC68" s="212"/>
      <c r="AD68" s="212"/>
      <c r="AE68" s="212"/>
      <c r="AF68" s="212"/>
      <c r="AG68" s="212"/>
      <c r="AH68" s="212"/>
      <c r="AI68" s="212"/>
      <c r="AJ68" s="212"/>
      <c r="AK68" s="212"/>
      <c r="AL68" s="213"/>
    </row>
    <row r="69" spans="1:38" ht="9" customHeight="1" x14ac:dyDescent="0.15">
      <c r="A69" s="158" t="s">
        <v>42</v>
      </c>
      <c r="B69" s="159"/>
      <c r="C69" s="159"/>
      <c r="D69" s="159"/>
      <c r="E69" s="159"/>
      <c r="F69" s="160"/>
      <c r="G69" s="32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4"/>
    </row>
    <row r="70" spans="1:38" ht="16.5" customHeight="1" x14ac:dyDescent="0.15">
      <c r="A70" s="142"/>
      <c r="B70" s="143"/>
      <c r="C70" s="143"/>
      <c r="D70" s="143"/>
      <c r="E70" s="143"/>
      <c r="F70" s="144"/>
      <c r="G70" s="1"/>
      <c r="H70" s="30" t="s">
        <v>48</v>
      </c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35"/>
    </row>
    <row r="71" spans="1:38" ht="16.5" customHeight="1" x14ac:dyDescent="0.15">
      <c r="A71" s="142"/>
      <c r="B71" s="143"/>
      <c r="C71" s="143"/>
      <c r="D71" s="143"/>
      <c r="E71" s="143"/>
      <c r="F71" s="144"/>
      <c r="G71" s="13"/>
      <c r="H71" s="243"/>
      <c r="I71" s="244"/>
      <c r="J71" s="244"/>
      <c r="K71" s="244"/>
      <c r="L71" s="244"/>
      <c r="M71" s="244"/>
      <c r="N71" s="244"/>
      <c r="O71" s="244"/>
      <c r="P71" s="244"/>
      <c r="Q71" s="244"/>
      <c r="R71" s="244"/>
      <c r="S71" s="244"/>
      <c r="T71" s="244"/>
      <c r="U71" s="244"/>
      <c r="V71" s="244"/>
      <c r="W71" s="244"/>
      <c r="X71" s="244"/>
      <c r="Y71" s="244"/>
      <c r="Z71" s="245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35"/>
    </row>
    <row r="72" spans="1:38" ht="12" customHeight="1" thickBot="1" x14ac:dyDescent="0.2">
      <c r="A72" s="172"/>
      <c r="B72" s="173"/>
      <c r="C72" s="173"/>
      <c r="D72" s="173"/>
      <c r="E72" s="173"/>
      <c r="F72" s="174"/>
      <c r="G72" s="36"/>
      <c r="H72" s="37"/>
      <c r="I72" s="37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9"/>
    </row>
    <row r="73" spans="1:38" ht="4.5" customHeight="1" x14ac:dyDescent="0.15">
      <c r="A73" s="158" t="s">
        <v>49</v>
      </c>
      <c r="B73" s="159"/>
      <c r="C73" s="159"/>
      <c r="D73" s="159"/>
      <c r="E73" s="159"/>
      <c r="F73" s="160"/>
      <c r="G73" s="14"/>
      <c r="H73" s="14"/>
      <c r="I73" s="14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4"/>
    </row>
    <row r="74" spans="1:38" ht="16.5" customHeight="1" x14ac:dyDescent="0.15">
      <c r="A74" s="142"/>
      <c r="B74" s="143"/>
      <c r="C74" s="143"/>
      <c r="D74" s="143"/>
      <c r="E74" s="143"/>
      <c r="F74" s="144"/>
      <c r="G74" s="4"/>
      <c r="H74" s="57" t="s">
        <v>84</v>
      </c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40"/>
    </row>
    <row r="75" spans="1:38" ht="16.5" customHeight="1" x14ac:dyDescent="0.15">
      <c r="A75" s="142"/>
      <c r="B75" s="143"/>
      <c r="C75" s="143"/>
      <c r="D75" s="143"/>
      <c r="E75" s="143"/>
      <c r="F75" s="144"/>
      <c r="G75" s="49"/>
      <c r="H75" s="4"/>
      <c r="I75" s="60" t="s">
        <v>85</v>
      </c>
      <c r="J75" s="57"/>
      <c r="K75" s="61"/>
      <c r="L75" s="61"/>
      <c r="M75" s="62"/>
      <c r="N75" s="63"/>
      <c r="O75" s="246"/>
      <c r="P75" s="247"/>
      <c r="Q75" s="247"/>
      <c r="R75" s="247"/>
      <c r="S75" s="247"/>
      <c r="T75" s="247"/>
      <c r="U75" s="247"/>
      <c r="V75" s="247"/>
      <c r="W75" s="247"/>
      <c r="X75" s="247"/>
      <c r="Y75" s="247"/>
      <c r="Z75" s="247"/>
      <c r="AA75" s="247"/>
      <c r="AB75" s="247"/>
      <c r="AC75" s="247"/>
      <c r="AD75" s="247"/>
      <c r="AE75" s="247"/>
      <c r="AF75" s="247"/>
      <c r="AG75" s="247"/>
      <c r="AH75" s="248"/>
      <c r="AI75" s="62"/>
      <c r="AJ75" s="62"/>
      <c r="AK75" s="49"/>
      <c r="AL75" s="40"/>
    </row>
    <row r="76" spans="1:38" ht="7.5" customHeight="1" x14ac:dyDescent="0.15">
      <c r="A76" s="142"/>
      <c r="B76" s="143"/>
      <c r="C76" s="143"/>
      <c r="D76" s="143"/>
      <c r="E76" s="143"/>
      <c r="F76" s="144"/>
      <c r="G76" s="49"/>
      <c r="H76" s="4"/>
      <c r="I76" s="4"/>
      <c r="J76" s="64"/>
      <c r="K76" s="61"/>
      <c r="L76" s="61"/>
      <c r="M76" s="65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49"/>
      <c r="AC76" s="49"/>
      <c r="AD76" s="49"/>
      <c r="AE76" s="67"/>
      <c r="AF76" s="67"/>
      <c r="AG76" s="49"/>
      <c r="AH76" s="49"/>
      <c r="AI76" s="67"/>
      <c r="AJ76" s="67"/>
      <c r="AK76" s="49"/>
      <c r="AL76" s="40"/>
    </row>
    <row r="77" spans="1:38" ht="27.75" customHeight="1" x14ac:dyDescent="0.15">
      <c r="A77" s="142"/>
      <c r="B77" s="143"/>
      <c r="C77" s="143"/>
      <c r="D77" s="143"/>
      <c r="E77" s="143"/>
      <c r="F77" s="144"/>
      <c r="G77" s="4"/>
      <c r="H77" s="90" t="s">
        <v>483</v>
      </c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68"/>
      <c r="AJ77" s="68"/>
      <c r="AK77" s="68"/>
      <c r="AL77" s="40"/>
    </row>
    <row r="78" spans="1:38" ht="16.5" customHeight="1" x14ac:dyDescent="0.15">
      <c r="A78" s="142"/>
      <c r="B78" s="143"/>
      <c r="C78" s="143"/>
      <c r="D78" s="143"/>
      <c r="E78" s="143"/>
      <c r="F78" s="144"/>
      <c r="G78" s="49"/>
      <c r="H78" s="49"/>
      <c r="I78" s="49"/>
      <c r="J78" s="168" t="s">
        <v>456</v>
      </c>
      <c r="K78" s="168"/>
      <c r="L78" s="168"/>
      <c r="M78" s="250"/>
      <c r="N78" s="251"/>
      <c r="O78" s="251"/>
      <c r="P78" s="251"/>
      <c r="Q78" s="251"/>
      <c r="R78" s="251"/>
      <c r="S78" s="251"/>
      <c r="T78" s="251"/>
      <c r="U78" s="251"/>
      <c r="V78" s="251"/>
      <c r="W78" s="251"/>
      <c r="X78" s="251"/>
      <c r="Y78" s="251"/>
      <c r="Z78" s="251"/>
      <c r="AA78" s="252"/>
      <c r="AB78" s="57"/>
      <c r="AC78" s="61"/>
      <c r="AD78" s="61"/>
      <c r="AE78" s="62"/>
      <c r="AF78" s="62"/>
      <c r="AG78" s="57"/>
      <c r="AH78" s="57"/>
      <c r="AI78" s="62"/>
      <c r="AJ78" s="62"/>
      <c r="AK78" s="49"/>
      <c r="AL78" s="3"/>
    </row>
    <row r="79" spans="1:38" ht="16.5" customHeight="1" x14ac:dyDescent="0.15">
      <c r="A79" s="142"/>
      <c r="B79" s="143"/>
      <c r="C79" s="143"/>
      <c r="D79" s="143"/>
      <c r="E79" s="143"/>
      <c r="F79" s="144"/>
      <c r="G79" s="49"/>
      <c r="H79" s="49"/>
      <c r="I79" s="49"/>
      <c r="J79" s="249" t="s">
        <v>33</v>
      </c>
      <c r="K79" s="249"/>
      <c r="L79" s="249"/>
      <c r="M79" s="253"/>
      <c r="N79" s="254"/>
      <c r="O79" s="254"/>
      <c r="P79" s="254"/>
      <c r="Q79" s="254"/>
      <c r="R79" s="254"/>
      <c r="S79" s="254"/>
      <c r="T79" s="254"/>
      <c r="U79" s="254"/>
      <c r="V79" s="254"/>
      <c r="W79" s="254"/>
      <c r="X79" s="254"/>
      <c r="Y79" s="254"/>
      <c r="Z79" s="254"/>
      <c r="AA79" s="254"/>
      <c r="AB79" s="254"/>
      <c r="AC79" s="254"/>
      <c r="AD79" s="254"/>
      <c r="AE79" s="254"/>
      <c r="AF79" s="254"/>
      <c r="AG79" s="254"/>
      <c r="AH79" s="254"/>
      <c r="AI79" s="254"/>
      <c r="AJ79" s="255"/>
      <c r="AK79" s="61"/>
      <c r="AL79" s="45"/>
    </row>
    <row r="80" spans="1:38" ht="16.5" customHeight="1" x14ac:dyDescent="0.15">
      <c r="A80" s="142"/>
      <c r="B80" s="143"/>
      <c r="C80" s="143"/>
      <c r="D80" s="143"/>
      <c r="E80" s="143"/>
      <c r="F80" s="144"/>
      <c r="G80" s="68"/>
      <c r="H80" s="57"/>
      <c r="I80" s="57"/>
      <c r="J80" s="168" t="s">
        <v>28</v>
      </c>
      <c r="K80" s="168"/>
      <c r="L80" s="168"/>
      <c r="M80" s="240"/>
      <c r="N80" s="241"/>
      <c r="O80" s="241"/>
      <c r="P80" s="242"/>
      <c r="Q80" s="69" t="s">
        <v>7</v>
      </c>
      <c r="R80" s="240"/>
      <c r="S80" s="241"/>
      <c r="T80" s="241"/>
      <c r="U80" s="242"/>
      <c r="V80" s="69" t="s">
        <v>7</v>
      </c>
      <c r="W80" s="240"/>
      <c r="X80" s="241"/>
      <c r="Y80" s="241"/>
      <c r="Z80" s="242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0"/>
    </row>
    <row r="81" spans="1:39" ht="9.75" customHeight="1" x14ac:dyDescent="0.15">
      <c r="A81" s="142"/>
      <c r="B81" s="143"/>
      <c r="C81" s="143"/>
      <c r="D81" s="143"/>
      <c r="E81" s="143"/>
      <c r="F81" s="144"/>
      <c r="G81" s="70"/>
      <c r="H81" s="64"/>
      <c r="I81" s="64"/>
      <c r="J81" s="64"/>
      <c r="K81" s="64"/>
      <c r="L81" s="64"/>
      <c r="M81" s="64"/>
      <c r="N81" s="64"/>
      <c r="O81" s="67"/>
      <c r="P81" s="67"/>
      <c r="Q81" s="67"/>
      <c r="R81" s="67"/>
      <c r="S81" s="49"/>
      <c r="T81" s="67"/>
      <c r="U81" s="67"/>
      <c r="V81" s="67"/>
      <c r="W81" s="67"/>
      <c r="X81" s="49"/>
      <c r="Y81" s="67"/>
      <c r="Z81" s="67"/>
      <c r="AA81" s="67"/>
      <c r="AB81" s="67"/>
      <c r="AC81" s="49"/>
      <c r="AD81" s="49"/>
      <c r="AE81" s="49"/>
      <c r="AF81" s="49"/>
      <c r="AG81" s="49"/>
      <c r="AH81" s="49"/>
      <c r="AI81" s="49"/>
      <c r="AJ81" s="49"/>
      <c r="AK81" s="49"/>
      <c r="AL81" s="40"/>
    </row>
    <row r="82" spans="1:39" ht="15" customHeight="1" x14ac:dyDescent="0.15">
      <c r="A82" s="142"/>
      <c r="B82" s="143"/>
      <c r="C82" s="143"/>
      <c r="D82" s="143"/>
      <c r="E82" s="143"/>
      <c r="F82" s="144"/>
      <c r="G82" s="4"/>
      <c r="H82" s="71" t="s">
        <v>50</v>
      </c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0"/>
    </row>
    <row r="83" spans="1:39" ht="12.75" customHeight="1" x14ac:dyDescent="0.15">
      <c r="A83" s="142"/>
      <c r="B83" s="143"/>
      <c r="C83" s="143"/>
      <c r="D83" s="143"/>
      <c r="E83" s="143"/>
      <c r="F83" s="144"/>
      <c r="G83" s="4"/>
      <c r="H83" s="49"/>
      <c r="I83" s="256" t="s">
        <v>51</v>
      </c>
      <c r="J83" s="256"/>
      <c r="K83" s="256"/>
      <c r="L83" s="256"/>
      <c r="M83" s="256"/>
      <c r="N83" s="256"/>
      <c r="O83" s="256"/>
      <c r="P83" s="256"/>
      <c r="Q83" s="256"/>
      <c r="R83" s="256"/>
      <c r="S83" s="256"/>
      <c r="T83" s="256"/>
      <c r="U83" s="256"/>
      <c r="V83" s="256"/>
      <c r="W83" s="256"/>
      <c r="X83" s="256"/>
      <c r="Y83" s="256"/>
      <c r="Z83" s="256"/>
      <c r="AA83" s="256"/>
      <c r="AB83" s="256"/>
      <c r="AC83" s="256"/>
      <c r="AD83" s="72"/>
      <c r="AE83" s="72"/>
      <c r="AF83" s="72"/>
      <c r="AG83" s="72"/>
      <c r="AH83" s="72"/>
      <c r="AI83" s="72"/>
      <c r="AJ83" s="72"/>
      <c r="AK83" s="73"/>
      <c r="AL83" s="43"/>
      <c r="AM83" s="2"/>
    </row>
    <row r="84" spans="1:39" ht="16.5" customHeight="1" x14ac:dyDescent="0.15">
      <c r="A84" s="142"/>
      <c r="B84" s="143"/>
      <c r="C84" s="143"/>
      <c r="D84" s="143"/>
      <c r="E84" s="143"/>
      <c r="F84" s="144"/>
      <c r="G84" s="4"/>
      <c r="H84" s="49"/>
      <c r="I84" s="256"/>
      <c r="J84" s="256"/>
      <c r="K84" s="256"/>
      <c r="L84" s="256"/>
      <c r="M84" s="256"/>
      <c r="N84" s="256"/>
      <c r="O84" s="256"/>
      <c r="P84" s="256"/>
      <c r="Q84" s="256"/>
      <c r="R84" s="256"/>
      <c r="S84" s="256"/>
      <c r="T84" s="256"/>
      <c r="U84" s="256"/>
      <c r="V84" s="256"/>
      <c r="W84" s="256"/>
      <c r="X84" s="256"/>
      <c r="Y84" s="256"/>
      <c r="Z84" s="256"/>
      <c r="AA84" s="256"/>
      <c r="AB84" s="256"/>
      <c r="AC84" s="256"/>
      <c r="AD84" s="72"/>
      <c r="AE84" s="72"/>
      <c r="AF84" s="72"/>
      <c r="AG84" s="72"/>
      <c r="AH84" s="72"/>
      <c r="AI84" s="72"/>
      <c r="AJ84" s="72"/>
      <c r="AK84" s="49"/>
      <c r="AL84" s="40"/>
    </row>
    <row r="85" spans="1:39" ht="6" customHeight="1" thickBot="1" x14ac:dyDescent="0.2">
      <c r="A85" s="172"/>
      <c r="B85" s="173"/>
      <c r="C85" s="173"/>
      <c r="D85" s="173"/>
      <c r="E85" s="173"/>
      <c r="F85" s="174"/>
      <c r="G85" s="41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4"/>
    </row>
    <row r="86" spans="1:39" s="4" customFormat="1" ht="8.25" customHeight="1" x14ac:dyDescent="0.15">
      <c r="A86" s="74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6"/>
    </row>
    <row r="87" spans="1:39" s="4" customFormat="1" ht="49.5" customHeight="1" thickBot="1" x14ac:dyDescent="0.2">
      <c r="A87" s="77"/>
      <c r="B87" s="236" t="s">
        <v>74</v>
      </c>
      <c r="C87" s="236"/>
      <c r="D87" s="236"/>
      <c r="E87" s="236"/>
      <c r="F87" s="236"/>
      <c r="G87" s="236"/>
      <c r="H87" s="236"/>
      <c r="I87" s="236"/>
      <c r="J87" s="236"/>
      <c r="K87" s="236"/>
      <c r="L87" s="236"/>
      <c r="M87" s="236"/>
      <c r="N87" s="236"/>
      <c r="O87" s="236"/>
      <c r="P87" s="236"/>
      <c r="Q87" s="236"/>
      <c r="R87" s="236"/>
      <c r="S87" s="236"/>
      <c r="T87" s="236"/>
      <c r="U87" s="236"/>
      <c r="V87" s="236"/>
      <c r="W87" s="236"/>
      <c r="X87" s="236"/>
      <c r="Y87" s="236"/>
      <c r="Z87" s="236"/>
      <c r="AA87" s="236"/>
      <c r="AB87" s="236"/>
      <c r="AC87" s="236"/>
      <c r="AD87" s="236"/>
      <c r="AE87" s="236"/>
      <c r="AF87" s="236"/>
      <c r="AG87" s="236"/>
      <c r="AH87" s="236"/>
      <c r="AI87" s="236"/>
      <c r="AJ87" s="236"/>
      <c r="AK87" s="236"/>
      <c r="AL87" s="78"/>
    </row>
    <row r="98" ht="12" customHeight="1" x14ac:dyDescent="0.15"/>
  </sheetData>
  <sheetProtection algorithmName="SHA-512" hashValue="TqSdV7ZsKA7RclxlXfBwGKyg1mEktA5OD0+6/KNTpIkBnChUcgKVZl5pSJpNVp56Bi7Ezq0EQIOSArgr8UGnNA==" saltValue="ZkHqIo0kiT45P7wSh113FQ==" spinCount="100000" sheet="1" objects="1" scenarios="1"/>
  <mergeCells count="155">
    <mergeCell ref="B87:AK87"/>
    <mergeCell ref="P20:W20"/>
    <mergeCell ref="M80:P80"/>
    <mergeCell ref="R80:U80"/>
    <mergeCell ref="W80:Z80"/>
    <mergeCell ref="A69:F72"/>
    <mergeCell ref="H71:Z71"/>
    <mergeCell ref="A73:F85"/>
    <mergeCell ref="O75:AH75"/>
    <mergeCell ref="J78:L78"/>
    <mergeCell ref="J79:L79"/>
    <mergeCell ref="M78:AA78"/>
    <mergeCell ref="M79:AJ79"/>
    <mergeCell ref="J80:L80"/>
    <mergeCell ref="I83:AC84"/>
    <mergeCell ref="A57:F68"/>
    <mergeCell ref="G57:K57"/>
    <mergeCell ref="L57:V57"/>
    <mergeCell ref="W57:AA57"/>
    <mergeCell ref="AB57:AL57"/>
    <mergeCell ref="G58:K58"/>
    <mergeCell ref="L58:AL58"/>
    <mergeCell ref="G59:K59"/>
    <mergeCell ref="L59:AL59"/>
    <mergeCell ref="G60:AL60"/>
    <mergeCell ref="G61:I61"/>
    <mergeCell ref="J61:S61"/>
    <mergeCell ref="T61:AL61"/>
    <mergeCell ref="G62:K62"/>
    <mergeCell ref="L62:AK62"/>
    <mergeCell ref="G63:AL63"/>
    <mergeCell ref="G64:AL68"/>
    <mergeCell ref="A23:F25"/>
    <mergeCell ref="I24:J24"/>
    <mergeCell ref="I23:AG23"/>
    <mergeCell ref="I25:AF25"/>
    <mergeCell ref="A26:F32"/>
    <mergeCell ref="G26:AL32"/>
    <mergeCell ref="A45:F56"/>
    <mergeCell ref="G45:K45"/>
    <mergeCell ref="L45:V45"/>
    <mergeCell ref="W45:AA45"/>
    <mergeCell ref="AB45:AL45"/>
    <mergeCell ref="G46:K46"/>
    <mergeCell ref="L46:AL46"/>
    <mergeCell ref="G47:K47"/>
    <mergeCell ref="L47:AL47"/>
    <mergeCell ref="G48:AL48"/>
    <mergeCell ref="G49:I49"/>
    <mergeCell ref="J49:S49"/>
    <mergeCell ref="T49:AL49"/>
    <mergeCell ref="G50:K50"/>
    <mergeCell ref="L50:AK50"/>
    <mergeCell ref="G51:AL51"/>
    <mergeCell ref="G52:AL56"/>
    <mergeCell ref="G35:K35"/>
    <mergeCell ref="AB33:AL33"/>
    <mergeCell ref="L34:AL34"/>
    <mergeCell ref="L35:AL35"/>
    <mergeCell ref="A33:F44"/>
    <mergeCell ref="G34:K34"/>
    <mergeCell ref="G33:K33"/>
    <mergeCell ref="L33:V33"/>
    <mergeCell ref="W33:AA33"/>
    <mergeCell ref="J37:S37"/>
    <mergeCell ref="G38:K38"/>
    <mergeCell ref="L38:AK38"/>
    <mergeCell ref="G39:AL39"/>
    <mergeCell ref="G40:AL44"/>
    <mergeCell ref="G36:AL36"/>
    <mergeCell ref="T37:AL37"/>
    <mergeCell ref="G37:I37"/>
    <mergeCell ref="G17:H17"/>
    <mergeCell ref="I17:L17"/>
    <mergeCell ref="N17:Q17"/>
    <mergeCell ref="S17:V17"/>
    <mergeCell ref="AD17:AG17"/>
    <mergeCell ref="AI17:AL17"/>
    <mergeCell ref="W17:X17"/>
    <mergeCell ref="Y17:AB17"/>
    <mergeCell ref="A19:F22"/>
    <mergeCell ref="X20:AC20"/>
    <mergeCell ref="AD20:AE20"/>
    <mergeCell ref="AF20:AL20"/>
    <mergeCell ref="K21:L21"/>
    <mergeCell ref="M21:N21"/>
    <mergeCell ref="P21:T21"/>
    <mergeCell ref="Z21:AE21"/>
    <mergeCell ref="A16:F18"/>
    <mergeCell ref="G16:I16"/>
    <mergeCell ref="J16:T16"/>
    <mergeCell ref="U16:V16"/>
    <mergeCell ref="G18:I18"/>
    <mergeCell ref="J18:AL18"/>
    <mergeCell ref="I20:O20"/>
    <mergeCell ref="A9:F11"/>
    <mergeCell ref="A12:C15"/>
    <mergeCell ref="H9:L9"/>
    <mergeCell ref="M9:N9"/>
    <mergeCell ref="O9:V9"/>
    <mergeCell ref="G11:I11"/>
    <mergeCell ref="J11:AL11"/>
    <mergeCell ref="D12:F12"/>
    <mergeCell ref="D13:F13"/>
    <mergeCell ref="D14:F15"/>
    <mergeCell ref="G8:J8"/>
    <mergeCell ref="K8:AB8"/>
    <mergeCell ref="AG8:AH8"/>
    <mergeCell ref="AI8:AL8"/>
    <mergeCell ref="W16:X16"/>
    <mergeCell ref="Y16:AB16"/>
    <mergeCell ref="AC16:AD16"/>
    <mergeCell ref="AE16:AL16"/>
    <mergeCell ref="W9:X9"/>
    <mergeCell ref="Y9:AB9"/>
    <mergeCell ref="AD9:AG9"/>
    <mergeCell ref="AI9:AL9"/>
    <mergeCell ref="G10:AL10"/>
    <mergeCell ref="AC6:AL6"/>
    <mergeCell ref="A6:F6"/>
    <mergeCell ref="G6:Q6"/>
    <mergeCell ref="R6:U6"/>
    <mergeCell ref="V6:X6"/>
    <mergeCell ref="Y6:AB6"/>
    <mergeCell ref="A1:AL1"/>
    <mergeCell ref="AG3:AH3"/>
    <mergeCell ref="AJ3:AK3"/>
    <mergeCell ref="A4:AL4"/>
    <mergeCell ref="A5:F5"/>
    <mergeCell ref="AC3:AE3"/>
    <mergeCell ref="G5:AL5"/>
    <mergeCell ref="A7:F7"/>
    <mergeCell ref="G7:Q7"/>
    <mergeCell ref="R7:U7"/>
    <mergeCell ref="H77:AH77"/>
    <mergeCell ref="G14:AL14"/>
    <mergeCell ref="G13:V13"/>
    <mergeCell ref="G15:V15"/>
    <mergeCell ref="AC13:AL13"/>
    <mergeCell ref="W15:X15"/>
    <mergeCell ref="Y15:AB15"/>
    <mergeCell ref="AD15:AG15"/>
    <mergeCell ref="AI15:AL15"/>
    <mergeCell ref="G12:V12"/>
    <mergeCell ref="Y13:AB13"/>
    <mergeCell ref="W12:AL12"/>
    <mergeCell ref="V7:X7"/>
    <mergeCell ref="Y7:AB7"/>
    <mergeCell ref="AC7:AD7"/>
    <mergeCell ref="AE7:AF7"/>
    <mergeCell ref="AG7:AH7"/>
    <mergeCell ref="AI7:AJ7"/>
    <mergeCell ref="AK7:AL7"/>
    <mergeCell ref="W13:X13"/>
    <mergeCell ref="A8:F8"/>
  </mergeCells>
  <phoneticPr fontId="3"/>
  <dataValidations xWindow="559" yWindow="551" count="15">
    <dataValidation imeMode="on" allowBlank="1" showInputMessage="1" showErrorMessage="1" prompt="例1）_x000a_得意分野：○○_x000a_既修得科目：○○、○○（希望テーマに関わりのある科目等）_x000a_研究テーマ：（ある場合は記入）_x000a__x000a_例2）_x000a_○○が得意です。また、現在○○○○の研究をしています。今まで○○、○○等を勉強してきましたので実習に生かせると思います。" sqref="G26" xr:uid="{00000000-0002-0000-0000-000000000000}"/>
    <dataValidation type="list" allowBlank="1" showInputMessage="1" showErrorMessage="1" prompt="プルダウンから選択して下さい。_x000a_直接入力はできません。" sqref="I21 I24" xr:uid="{00000000-0002-0000-0000-000001000000}">
      <formula1>"有,無"</formula1>
    </dataValidation>
    <dataValidation allowBlank="1" showErrorMessage="1" prompt="プルダウンから選択して下さい。_x000a_直接入力はできません。" sqref="G8 K8" xr:uid="{00000000-0002-0000-0000-000002000000}"/>
    <dataValidation imeMode="off" allowBlank="1" showInputMessage="1" showErrorMessage="1" sqref="AC6 Y7 AE7 AI7 AG8 H9 O9 Y9 AD9 AI9 J11 Y15 AD15 AI15 I17 N17 S17 Y17 AD17 AI17 J18:J19 M9 K21 R80 M80 W80" xr:uid="{00000000-0002-0000-0000-000003000000}"/>
    <dataValidation imeMode="on" allowBlank="1" showInputMessage="1" showErrorMessage="1" sqref="G40 G10 G12:G14 L62 Y13 J16 Y16 AE16 AK79 Z21 L38 L50 G52 G64 M78:M79 P20" xr:uid="{00000000-0002-0000-0000-000004000000}"/>
    <dataValidation type="list" allowBlank="1" showInputMessage="1" showErrorMessage="1" prompt="プルダウンから選択して下さい。_x000a_直接入力はできません。" sqref="J37 J49 J61" xr:uid="{00000000-0002-0000-0000-000005000000}">
      <formula1>"合致している,不安な要素がある"</formula1>
    </dataValidation>
    <dataValidation type="list" allowBlank="1" showInputMessage="1" showErrorMessage="1" prompt="プルダウンから選択して下さい。_x000a_直接入力はできません。" sqref="T24" xr:uid="{00000000-0002-0000-0000-000006000000}">
      <formula1>"有,無,　"</formula1>
    </dataValidation>
    <dataValidation type="list" allowBlank="1" showInputMessage="1" showErrorMessage="1" prompt="プルダウンから選択して下さい。_x000a_直接入力はできません。" sqref="O75" xr:uid="{00000000-0002-0000-0000-000009000000}">
      <formula1>"1.　現住所から通学,2.　親類宅、友人宅等から通学,3.　ビジネスホテル        "</formula1>
    </dataValidation>
    <dataValidation type="list" allowBlank="1" showInputMessage="1" showErrorMessage="1" prompt="プルダウンから選択して下さい。_x000a_直接入力はできません。" sqref="H71 I70:AA70" xr:uid="{00000000-0002-0000-0000-00000A000000}">
      <formula1>"1.　豊技大への進学を希望している,2.　選択肢の一つである,3　.就職希望,4.　進路は未定"</formula1>
    </dataValidation>
    <dataValidation allowBlank="1" showInputMessage="1" showErrorMessage="1" prompt="希望テーマ番号を選択すると自動入力されます。" sqref="L46 L34 L58" xr:uid="{00000000-0002-0000-0000-00000B000000}"/>
    <dataValidation type="list" allowBlank="1" showInputMessage="1" showErrorMessage="1" prompt="プルダウンから選択して下さい。_x000a_直接入力はできません。" sqref="AD20" xr:uid="{00000000-0002-0000-0000-00000C000000}">
      <formula1>"必修,選択"</formula1>
    </dataValidation>
    <dataValidation type="list" allowBlank="1" showInputMessage="1" showErrorMessage="1" sqref="V6" xr:uid="{00000000-0002-0000-0000-00000D000000}">
      <formula1>"男,女"</formula1>
    </dataValidation>
    <dataValidation imeMode="on" allowBlank="1" showInputMessage="1" showErrorMessage="1" prompt="希望テーマ番号を選択すると自動入力されます。" sqref="AB33 L47 L35 AB45 AB57 L59" xr:uid="{00000000-0002-0000-0000-00000E000000}"/>
    <dataValidation imeMode="on" allowBlank="1" showInputMessage="1" showErrorMessage="1" prompt="姓と名の間にスペースを入れてください" sqref="G7" xr:uid="{7E316542-761F-4815-AAE5-13DFFF6FF086}"/>
    <dataValidation imeMode="on" allowBlank="1" showInputMessage="1" showErrorMessage="1" prompt="カタカナ全角で入力し、姓と名の間にスペースを入れてください。" sqref="G6" xr:uid="{699E6536-AD0F-477F-8994-05612F0BB3D3}"/>
  </dataValidations>
  <pageMargins left="0.94488188976377963" right="0.70866141732283472" top="0.74803149606299213" bottom="0.74803149606299213" header="0.31496062992125984" footer="0.31496062992125984"/>
  <pageSetup paperSize="9" scale="90" fitToHeight="0" orientation="portrait" r:id="rId1"/>
  <headerFooter alignWithMargins="0"/>
  <rowBreaks count="1" manualBreakCount="1">
    <brk id="44" max="37" man="1"/>
  </rowBreaks>
  <extLst>
    <ext xmlns:x14="http://schemas.microsoft.com/office/spreadsheetml/2009/9/main" uri="{CCE6A557-97BC-4b89-ADB6-D9C93CAAB3DF}">
      <x14:dataValidations xmlns:xm="http://schemas.microsoft.com/office/excel/2006/main" xWindow="559" yWindow="551" count="2">
        <x14:dataValidation type="list" allowBlank="1" showInputMessage="1" showErrorMessage="1" prompt="プルダウンから選択して下さい。_x000a_直接入力はできません。" xr:uid="{00000000-0002-0000-0000-000012000000}">
          <x14:formula1>
            <xm:f>高専テーブル!$A$1:$A$63</xm:f>
          </x14:formula1>
          <xm:sqref>G5</xm:sqref>
        </x14:dataValidation>
        <x14:dataValidation type="list" allowBlank="1" showInputMessage="1" showErrorMessage="1" xr:uid="{84AFF51C-1C8F-454D-A761-C47127EF7F80}">
          <x14:formula1>
            <xm:f>'データテーブル（本科）'!$A$2:$A$63</xm:f>
          </x14:formula1>
          <xm:sqref>L33:V33 L45:V45 L57:V57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F8516-3657-4877-94A3-5F4C9C8027A8}">
  <dimension ref="A1:AP98"/>
  <sheetViews>
    <sheetView tabSelected="1" view="pageBreakPreview" zoomScaleNormal="100" zoomScaleSheetLayoutView="100" workbookViewId="0">
      <selection activeCell="H77" sqref="H77:AH77"/>
    </sheetView>
  </sheetViews>
  <sheetFormatPr defaultRowHeight="13.5" x14ac:dyDescent="0.15"/>
  <cols>
    <col min="1" max="38" width="2.25" customWidth="1"/>
  </cols>
  <sheetData>
    <row r="1" spans="1:42" ht="30" customHeight="1" x14ac:dyDescent="0.25">
      <c r="A1" s="112" t="s">
        <v>304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4"/>
      <c r="AL1" s="115"/>
    </row>
    <row r="2" spans="1:42" ht="19.5" customHeight="1" x14ac:dyDescent="0.15">
      <c r="A2" s="51" t="s">
        <v>30</v>
      </c>
      <c r="B2" s="52"/>
      <c r="C2" s="53"/>
      <c r="D2" s="54" t="s">
        <v>46</v>
      </c>
      <c r="E2" s="52"/>
      <c r="F2" s="52"/>
      <c r="G2" s="52"/>
      <c r="H2" s="52"/>
      <c r="I2" s="52"/>
      <c r="J2" s="52"/>
      <c r="K2" s="52"/>
      <c r="L2" s="4"/>
      <c r="M2" s="4"/>
      <c r="N2" s="4"/>
      <c r="O2" s="4"/>
      <c r="P2" s="52"/>
      <c r="Q2" s="54"/>
      <c r="R2" s="52"/>
      <c r="S2" s="52"/>
      <c r="T2" s="52"/>
      <c r="U2" s="52"/>
      <c r="V2" s="52"/>
      <c r="W2" s="52"/>
      <c r="X2" s="52"/>
      <c r="Y2" s="52"/>
      <c r="Z2" s="52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35"/>
    </row>
    <row r="3" spans="1:42" ht="19.5" customHeight="1" x14ac:dyDescent="0.15">
      <c r="A3" s="51"/>
      <c r="B3" s="52"/>
      <c r="C3" s="55"/>
      <c r="D3" s="54" t="s">
        <v>38</v>
      </c>
      <c r="E3" s="52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4" t="s">
        <v>305</v>
      </c>
      <c r="Y3" s="52"/>
      <c r="Z3" s="52"/>
      <c r="AA3" s="4"/>
      <c r="AB3" s="4"/>
      <c r="AC3" s="123">
        <v>2025</v>
      </c>
      <c r="AD3" s="123"/>
      <c r="AE3" s="123"/>
      <c r="AF3" s="52" t="s">
        <v>31</v>
      </c>
      <c r="AG3" s="116">
        <v>1</v>
      </c>
      <c r="AH3" s="116"/>
      <c r="AI3" s="52" t="s">
        <v>32</v>
      </c>
      <c r="AJ3" s="116">
        <v>1</v>
      </c>
      <c r="AK3" s="116"/>
      <c r="AL3" s="24" t="s">
        <v>29</v>
      </c>
    </row>
    <row r="4" spans="1:42" ht="19.5" customHeight="1" thickBot="1" x14ac:dyDescent="0.2">
      <c r="A4" s="117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9"/>
      <c r="AL4" s="120"/>
      <c r="AP4" s="4"/>
    </row>
    <row r="5" spans="1:42" ht="19.5" customHeight="1" x14ac:dyDescent="0.15">
      <c r="A5" s="121" t="s">
        <v>14</v>
      </c>
      <c r="B5" s="122"/>
      <c r="C5" s="122"/>
      <c r="D5" s="122"/>
      <c r="E5" s="122"/>
      <c r="F5" s="122"/>
      <c r="G5" s="124" t="s">
        <v>233</v>
      </c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6"/>
    </row>
    <row r="6" spans="1:42" ht="19.5" customHeight="1" x14ac:dyDescent="0.15">
      <c r="A6" s="100" t="s">
        <v>15</v>
      </c>
      <c r="B6" s="101"/>
      <c r="C6" s="101"/>
      <c r="D6" s="101"/>
      <c r="E6" s="101"/>
      <c r="F6" s="102"/>
      <c r="G6" s="103" t="s">
        <v>457</v>
      </c>
      <c r="H6" s="104"/>
      <c r="I6" s="104"/>
      <c r="J6" s="104"/>
      <c r="K6" s="104"/>
      <c r="L6" s="104"/>
      <c r="M6" s="104"/>
      <c r="N6" s="104"/>
      <c r="O6" s="104"/>
      <c r="P6" s="104"/>
      <c r="Q6" s="105"/>
      <c r="R6" s="87" t="s">
        <v>45</v>
      </c>
      <c r="S6" s="88"/>
      <c r="T6" s="88"/>
      <c r="U6" s="89"/>
      <c r="V6" s="106" t="s">
        <v>459</v>
      </c>
      <c r="W6" s="107"/>
      <c r="X6" s="108"/>
      <c r="Y6" s="109" t="s">
        <v>44</v>
      </c>
      <c r="Z6" s="110"/>
      <c r="AA6" s="110"/>
      <c r="AB6" s="111"/>
      <c r="AC6" s="97" t="s">
        <v>460</v>
      </c>
      <c r="AD6" s="98"/>
      <c r="AE6" s="98"/>
      <c r="AF6" s="98"/>
      <c r="AG6" s="98"/>
      <c r="AH6" s="98"/>
      <c r="AI6" s="98"/>
      <c r="AJ6" s="98"/>
      <c r="AK6" s="98"/>
      <c r="AL6" s="99"/>
    </row>
    <row r="7" spans="1:42" ht="21.75" customHeight="1" x14ac:dyDescent="0.15">
      <c r="A7" s="81" t="s">
        <v>39</v>
      </c>
      <c r="B7" s="82"/>
      <c r="C7" s="82"/>
      <c r="D7" s="82"/>
      <c r="E7" s="82"/>
      <c r="F7" s="83"/>
      <c r="G7" s="84" t="s">
        <v>458</v>
      </c>
      <c r="H7" s="85"/>
      <c r="I7" s="85"/>
      <c r="J7" s="85"/>
      <c r="K7" s="85"/>
      <c r="L7" s="85"/>
      <c r="M7" s="85"/>
      <c r="N7" s="85"/>
      <c r="O7" s="85"/>
      <c r="P7" s="85"/>
      <c r="Q7" s="86"/>
      <c r="R7" s="87" t="s">
        <v>0</v>
      </c>
      <c r="S7" s="88"/>
      <c r="T7" s="88"/>
      <c r="U7" s="89"/>
      <c r="V7" s="129" t="s">
        <v>35</v>
      </c>
      <c r="W7" s="130"/>
      <c r="X7" s="130"/>
      <c r="Y7" s="131">
        <v>1976</v>
      </c>
      <c r="Z7" s="131"/>
      <c r="AA7" s="131"/>
      <c r="AB7" s="131"/>
      <c r="AC7" s="130" t="s">
        <v>1</v>
      </c>
      <c r="AD7" s="130"/>
      <c r="AE7" s="131">
        <v>10</v>
      </c>
      <c r="AF7" s="131"/>
      <c r="AG7" s="130" t="s">
        <v>2</v>
      </c>
      <c r="AH7" s="130"/>
      <c r="AI7" s="131">
        <v>1</v>
      </c>
      <c r="AJ7" s="131"/>
      <c r="AK7" s="130" t="s">
        <v>3</v>
      </c>
      <c r="AL7" s="132"/>
    </row>
    <row r="8" spans="1:42" ht="18" customHeight="1" x14ac:dyDescent="0.15">
      <c r="A8" s="133" t="s">
        <v>72</v>
      </c>
      <c r="B8" s="88"/>
      <c r="C8" s="88"/>
      <c r="D8" s="88"/>
      <c r="E8" s="88"/>
      <c r="F8" s="89"/>
      <c r="G8" s="134" t="s">
        <v>86</v>
      </c>
      <c r="H8" s="135"/>
      <c r="I8" s="135"/>
      <c r="J8" s="135"/>
      <c r="K8" s="136" t="s">
        <v>461</v>
      </c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47" t="s">
        <v>73</v>
      </c>
      <c r="AD8" s="48"/>
      <c r="AE8" s="48"/>
      <c r="AF8" s="49" t="s">
        <v>4</v>
      </c>
      <c r="AG8" s="137">
        <v>4</v>
      </c>
      <c r="AH8" s="137"/>
      <c r="AI8" s="88" t="s">
        <v>5</v>
      </c>
      <c r="AJ8" s="88"/>
      <c r="AK8" s="88"/>
      <c r="AL8" s="94"/>
    </row>
    <row r="9" spans="1:42" ht="19.5" customHeight="1" x14ac:dyDescent="0.15">
      <c r="A9" s="139" t="s">
        <v>54</v>
      </c>
      <c r="B9" s="140"/>
      <c r="C9" s="140"/>
      <c r="D9" s="140"/>
      <c r="E9" s="140"/>
      <c r="F9" s="141"/>
      <c r="G9" s="46" t="s">
        <v>6</v>
      </c>
      <c r="H9" s="95" t="s">
        <v>462</v>
      </c>
      <c r="I9" s="95"/>
      <c r="J9" s="95"/>
      <c r="K9" s="95"/>
      <c r="L9" s="95"/>
      <c r="M9" s="148" t="s">
        <v>306</v>
      </c>
      <c r="N9" s="148"/>
      <c r="O9" s="95" t="s">
        <v>463</v>
      </c>
      <c r="P9" s="95"/>
      <c r="Q9" s="95"/>
      <c r="R9" s="95"/>
      <c r="S9" s="95"/>
      <c r="T9" s="95"/>
      <c r="U9" s="95"/>
      <c r="V9" s="149"/>
      <c r="W9" s="87" t="s">
        <v>28</v>
      </c>
      <c r="X9" s="88"/>
      <c r="Y9" s="95" t="s">
        <v>464</v>
      </c>
      <c r="Z9" s="95"/>
      <c r="AA9" s="95"/>
      <c r="AB9" s="95"/>
      <c r="AC9" s="50" t="s">
        <v>306</v>
      </c>
      <c r="AD9" s="95" t="s">
        <v>464</v>
      </c>
      <c r="AE9" s="95"/>
      <c r="AF9" s="95"/>
      <c r="AG9" s="95"/>
      <c r="AH9" s="50" t="s">
        <v>7</v>
      </c>
      <c r="AI9" s="95" t="s">
        <v>464</v>
      </c>
      <c r="AJ9" s="95"/>
      <c r="AK9" s="95"/>
      <c r="AL9" s="96"/>
    </row>
    <row r="10" spans="1:42" ht="19.5" customHeight="1" x14ac:dyDescent="0.15">
      <c r="A10" s="142"/>
      <c r="B10" s="143"/>
      <c r="C10" s="143"/>
      <c r="D10" s="143"/>
      <c r="E10" s="143"/>
      <c r="F10" s="144"/>
      <c r="G10" s="91" t="s">
        <v>465</v>
      </c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3"/>
    </row>
    <row r="11" spans="1:42" ht="19.5" customHeight="1" x14ac:dyDescent="0.15">
      <c r="A11" s="145"/>
      <c r="B11" s="146"/>
      <c r="C11" s="146"/>
      <c r="D11" s="146"/>
      <c r="E11" s="146"/>
      <c r="F11" s="147"/>
      <c r="G11" s="87" t="s">
        <v>8</v>
      </c>
      <c r="H11" s="88"/>
      <c r="I11" s="88"/>
      <c r="J11" s="150" t="s">
        <v>466</v>
      </c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1"/>
    </row>
    <row r="12" spans="1:42" ht="19.5" customHeight="1" x14ac:dyDescent="0.15">
      <c r="A12" s="139" t="s">
        <v>16</v>
      </c>
      <c r="B12" s="140"/>
      <c r="C12" s="141"/>
      <c r="D12" s="152" t="s">
        <v>17</v>
      </c>
      <c r="E12" s="101"/>
      <c r="F12" s="102"/>
      <c r="G12" s="103" t="s">
        <v>467</v>
      </c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5"/>
      <c r="W12" s="87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94"/>
    </row>
    <row r="13" spans="1:42" ht="19.5" customHeight="1" x14ac:dyDescent="0.15">
      <c r="A13" s="142"/>
      <c r="B13" s="143"/>
      <c r="C13" s="144"/>
      <c r="D13" s="153" t="s">
        <v>18</v>
      </c>
      <c r="E13" s="82"/>
      <c r="F13" s="83"/>
      <c r="G13" s="84" t="s">
        <v>468</v>
      </c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6"/>
      <c r="W13" s="87" t="s">
        <v>37</v>
      </c>
      <c r="X13" s="88"/>
      <c r="Y13" s="127" t="s">
        <v>469</v>
      </c>
      <c r="Z13" s="127"/>
      <c r="AA13" s="127"/>
      <c r="AB13" s="128"/>
      <c r="AC13" s="87"/>
      <c r="AD13" s="88"/>
      <c r="AE13" s="88"/>
      <c r="AF13" s="88"/>
      <c r="AG13" s="88"/>
      <c r="AH13" s="88"/>
      <c r="AI13" s="88"/>
      <c r="AJ13" s="88"/>
      <c r="AK13" s="88"/>
      <c r="AL13" s="94"/>
    </row>
    <row r="14" spans="1:42" ht="19.5" customHeight="1" x14ac:dyDescent="0.15">
      <c r="A14" s="142"/>
      <c r="B14" s="143"/>
      <c r="C14" s="144"/>
      <c r="D14" s="154" t="s">
        <v>19</v>
      </c>
      <c r="E14" s="155"/>
      <c r="F14" s="156"/>
      <c r="G14" s="91" t="s">
        <v>465</v>
      </c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3"/>
    </row>
    <row r="15" spans="1:42" ht="19.5" customHeight="1" x14ac:dyDescent="0.15">
      <c r="A15" s="145"/>
      <c r="B15" s="146"/>
      <c r="C15" s="147"/>
      <c r="D15" s="129"/>
      <c r="E15" s="130"/>
      <c r="F15" s="157"/>
      <c r="G15" s="87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9"/>
      <c r="W15" s="87" t="s">
        <v>28</v>
      </c>
      <c r="X15" s="88"/>
      <c r="Y15" s="95" t="s">
        <v>470</v>
      </c>
      <c r="Z15" s="95"/>
      <c r="AA15" s="95"/>
      <c r="AB15" s="95"/>
      <c r="AC15" s="50" t="s">
        <v>7</v>
      </c>
      <c r="AD15" s="95" t="s">
        <v>470</v>
      </c>
      <c r="AE15" s="95"/>
      <c r="AF15" s="95"/>
      <c r="AG15" s="95"/>
      <c r="AH15" s="50" t="s">
        <v>7</v>
      </c>
      <c r="AI15" s="95" t="s">
        <v>470</v>
      </c>
      <c r="AJ15" s="95"/>
      <c r="AK15" s="95"/>
      <c r="AL15" s="96"/>
    </row>
    <row r="16" spans="1:42" ht="19.5" customHeight="1" x14ac:dyDescent="0.15">
      <c r="A16" s="139" t="s">
        <v>20</v>
      </c>
      <c r="B16" s="140"/>
      <c r="C16" s="140"/>
      <c r="D16" s="140"/>
      <c r="E16" s="140"/>
      <c r="F16" s="141"/>
      <c r="G16" s="175" t="s">
        <v>21</v>
      </c>
      <c r="H16" s="176"/>
      <c r="I16" s="176"/>
      <c r="J16" s="127" t="s">
        <v>461</v>
      </c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88" t="s">
        <v>36</v>
      </c>
      <c r="V16" s="89"/>
      <c r="W16" s="87" t="s">
        <v>53</v>
      </c>
      <c r="X16" s="88"/>
      <c r="Y16" s="127" t="s">
        <v>471</v>
      </c>
      <c r="Z16" s="127"/>
      <c r="AA16" s="127"/>
      <c r="AB16" s="128"/>
      <c r="AC16" s="87" t="s">
        <v>22</v>
      </c>
      <c r="AD16" s="88"/>
      <c r="AE16" s="127" t="s">
        <v>472</v>
      </c>
      <c r="AF16" s="127"/>
      <c r="AG16" s="127"/>
      <c r="AH16" s="127"/>
      <c r="AI16" s="127"/>
      <c r="AJ16" s="127"/>
      <c r="AK16" s="127"/>
      <c r="AL16" s="257"/>
    </row>
    <row r="17" spans="1:38" ht="19.5" customHeight="1" x14ac:dyDescent="0.15">
      <c r="A17" s="142"/>
      <c r="B17" s="143"/>
      <c r="C17" s="143"/>
      <c r="D17" s="143"/>
      <c r="E17" s="143"/>
      <c r="F17" s="144"/>
      <c r="G17" s="87" t="s">
        <v>28</v>
      </c>
      <c r="H17" s="88"/>
      <c r="I17" s="95" t="s">
        <v>473</v>
      </c>
      <c r="J17" s="95"/>
      <c r="K17" s="95"/>
      <c r="L17" s="95"/>
      <c r="M17" s="50" t="s">
        <v>7</v>
      </c>
      <c r="N17" s="95" t="s">
        <v>473</v>
      </c>
      <c r="O17" s="95"/>
      <c r="P17" s="95"/>
      <c r="Q17" s="95"/>
      <c r="R17" s="50" t="s">
        <v>7</v>
      </c>
      <c r="S17" s="95" t="s">
        <v>473</v>
      </c>
      <c r="T17" s="95"/>
      <c r="U17" s="95"/>
      <c r="V17" s="149"/>
      <c r="W17" s="87" t="s">
        <v>23</v>
      </c>
      <c r="X17" s="88"/>
      <c r="Y17" s="95" t="s">
        <v>473</v>
      </c>
      <c r="Z17" s="95"/>
      <c r="AA17" s="95"/>
      <c r="AB17" s="95"/>
      <c r="AC17" s="50" t="s">
        <v>7</v>
      </c>
      <c r="AD17" s="95" t="s">
        <v>473</v>
      </c>
      <c r="AE17" s="95"/>
      <c r="AF17" s="95"/>
      <c r="AG17" s="95"/>
      <c r="AH17" s="50" t="s">
        <v>7</v>
      </c>
      <c r="AI17" s="95" t="s">
        <v>473</v>
      </c>
      <c r="AJ17" s="95"/>
      <c r="AK17" s="95"/>
      <c r="AL17" s="96"/>
    </row>
    <row r="18" spans="1:38" ht="19.5" customHeight="1" thickBot="1" x14ac:dyDescent="0.2">
      <c r="A18" s="172"/>
      <c r="B18" s="173"/>
      <c r="C18" s="173"/>
      <c r="D18" s="173"/>
      <c r="E18" s="173"/>
      <c r="F18" s="174"/>
      <c r="G18" s="177" t="s">
        <v>8</v>
      </c>
      <c r="H18" s="178"/>
      <c r="I18" s="178"/>
      <c r="J18" s="179" t="s">
        <v>474</v>
      </c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80"/>
    </row>
    <row r="19" spans="1:38" ht="9" customHeight="1" x14ac:dyDescent="0.15">
      <c r="A19" s="158" t="s">
        <v>102</v>
      </c>
      <c r="B19" s="159"/>
      <c r="C19" s="159"/>
      <c r="D19" s="159"/>
      <c r="E19" s="159"/>
      <c r="F19" s="160"/>
      <c r="G19" s="17"/>
      <c r="H19" s="14"/>
      <c r="I19" s="14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6"/>
    </row>
    <row r="20" spans="1:38" ht="19.5" customHeight="1" x14ac:dyDescent="0.15">
      <c r="A20" s="142"/>
      <c r="B20" s="143"/>
      <c r="C20" s="143"/>
      <c r="D20" s="143"/>
      <c r="E20" s="143"/>
      <c r="F20" s="144"/>
      <c r="G20" s="13"/>
      <c r="H20" s="49" t="s">
        <v>26</v>
      </c>
      <c r="I20" s="181" t="s">
        <v>43</v>
      </c>
      <c r="J20" s="181"/>
      <c r="K20" s="181"/>
      <c r="L20" s="181"/>
      <c r="M20" s="181"/>
      <c r="N20" s="181"/>
      <c r="O20" s="181"/>
      <c r="P20" s="237" t="s">
        <v>475</v>
      </c>
      <c r="Q20" s="238"/>
      <c r="R20" s="238"/>
      <c r="S20" s="238"/>
      <c r="T20" s="238"/>
      <c r="U20" s="238"/>
      <c r="V20" s="238"/>
      <c r="W20" s="239"/>
      <c r="X20" s="161" t="s">
        <v>47</v>
      </c>
      <c r="Y20" s="161"/>
      <c r="Z20" s="161"/>
      <c r="AA20" s="161"/>
      <c r="AB20" s="161"/>
      <c r="AC20" s="161"/>
      <c r="AD20" s="162" t="s">
        <v>476</v>
      </c>
      <c r="AE20" s="163"/>
      <c r="AF20" s="164" t="str">
        <f>IF(OR(P20="",AD20=""),"未入力があります！","")</f>
        <v/>
      </c>
      <c r="AG20" s="164"/>
      <c r="AH20" s="164"/>
      <c r="AI20" s="164"/>
      <c r="AJ20" s="164"/>
      <c r="AK20" s="164"/>
      <c r="AL20" s="165"/>
    </row>
    <row r="21" spans="1:38" ht="19.5" customHeight="1" x14ac:dyDescent="0.15">
      <c r="A21" s="142"/>
      <c r="B21" s="143"/>
      <c r="C21" s="143"/>
      <c r="D21" s="143"/>
      <c r="E21" s="143"/>
      <c r="F21" s="144"/>
      <c r="G21" s="18"/>
      <c r="H21" s="49" t="s">
        <v>26</v>
      </c>
      <c r="I21" s="79" t="s">
        <v>477</v>
      </c>
      <c r="J21" s="56" t="s">
        <v>9</v>
      </c>
      <c r="K21" s="166">
        <v>2</v>
      </c>
      <c r="L21" s="167"/>
      <c r="M21" s="168" t="s">
        <v>10</v>
      </c>
      <c r="N21" s="168"/>
      <c r="O21" s="49" t="s">
        <v>11</v>
      </c>
      <c r="P21" s="168" t="s">
        <v>12</v>
      </c>
      <c r="Q21" s="168"/>
      <c r="R21" s="168"/>
      <c r="S21" s="168"/>
      <c r="T21" s="168"/>
      <c r="U21" s="49" t="s">
        <v>9</v>
      </c>
      <c r="V21" s="57" t="s">
        <v>34</v>
      </c>
      <c r="W21" s="57"/>
      <c r="X21" s="57"/>
      <c r="Y21" s="57"/>
      <c r="Z21" s="169" t="s">
        <v>478</v>
      </c>
      <c r="AA21" s="170"/>
      <c r="AB21" s="170"/>
      <c r="AC21" s="170"/>
      <c r="AD21" s="170"/>
      <c r="AE21" s="171"/>
      <c r="AF21" s="57" t="s">
        <v>24</v>
      </c>
      <c r="AG21" s="57" t="s">
        <v>24</v>
      </c>
      <c r="AH21" s="58" t="str">
        <f>IF(OR(I21="",AND(I21="有",OR(K21="",Z21=""))),"未入力があります！","")</f>
        <v/>
      </c>
      <c r="AI21" s="49"/>
      <c r="AJ21" s="49"/>
      <c r="AK21" s="57"/>
      <c r="AL21" s="24"/>
    </row>
    <row r="22" spans="1:38" ht="8.25" customHeight="1" x14ac:dyDescent="0.15">
      <c r="A22" s="145"/>
      <c r="B22" s="146"/>
      <c r="C22" s="146"/>
      <c r="D22" s="146"/>
      <c r="E22" s="146"/>
      <c r="F22" s="147"/>
      <c r="G22" s="19"/>
      <c r="H22" s="20"/>
      <c r="I22" s="20"/>
      <c r="J22" s="20"/>
      <c r="K22" s="20"/>
      <c r="L22" s="20"/>
      <c r="M22" s="20"/>
      <c r="N22" s="21"/>
      <c r="O22" s="20"/>
      <c r="P22" s="20"/>
      <c r="Q22" s="20"/>
      <c r="R22" s="20"/>
      <c r="S22" s="20"/>
      <c r="T22" s="21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2"/>
      <c r="AF22" s="20"/>
      <c r="AG22" s="20"/>
      <c r="AH22" s="20"/>
      <c r="AI22" s="20"/>
      <c r="AJ22" s="20"/>
      <c r="AK22" s="20"/>
      <c r="AL22" s="23"/>
    </row>
    <row r="23" spans="1:38" ht="19.5" customHeight="1" x14ac:dyDescent="0.15">
      <c r="A23" s="139" t="s">
        <v>25</v>
      </c>
      <c r="B23" s="140"/>
      <c r="C23" s="140"/>
      <c r="D23" s="140"/>
      <c r="E23" s="140"/>
      <c r="F23" s="141"/>
      <c r="G23" s="13"/>
      <c r="H23" s="4"/>
      <c r="I23" s="218" t="s">
        <v>103</v>
      </c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59"/>
      <c r="AI23" s="59"/>
      <c r="AJ23" s="59"/>
      <c r="AK23" s="59"/>
      <c r="AL23" s="25"/>
    </row>
    <row r="24" spans="1:38" ht="19.5" customHeight="1" x14ac:dyDescent="0.15">
      <c r="A24" s="142"/>
      <c r="B24" s="143"/>
      <c r="C24" s="143"/>
      <c r="D24" s="143"/>
      <c r="E24" s="143"/>
      <c r="F24" s="144"/>
      <c r="G24" s="18"/>
      <c r="H24" s="49" t="s">
        <v>26</v>
      </c>
      <c r="I24" s="199" t="s">
        <v>477</v>
      </c>
      <c r="J24" s="217"/>
      <c r="K24" s="4"/>
      <c r="L24" s="4"/>
      <c r="M24" s="57" t="s">
        <v>9</v>
      </c>
      <c r="N24" s="57" t="s">
        <v>13</v>
      </c>
      <c r="O24" s="57"/>
      <c r="P24" s="57"/>
      <c r="Q24" s="57"/>
      <c r="R24" s="57"/>
      <c r="S24" s="49"/>
      <c r="T24" s="79" t="s">
        <v>477</v>
      </c>
      <c r="U24" s="57"/>
      <c r="V24" s="57" t="s">
        <v>24</v>
      </c>
      <c r="W24" s="58" t="str">
        <f>IF(AND(I24="",T24=""),"未入力があります！",IF(AND(I24="有",T24=""),"未入力があります！",""))</f>
        <v/>
      </c>
      <c r="X24" s="57"/>
      <c r="Y24" s="57"/>
      <c r="Z24" s="49"/>
      <c r="AA24" s="49"/>
      <c r="AB24" s="57"/>
      <c r="AC24" s="57"/>
      <c r="AD24" s="59"/>
      <c r="AE24" s="59"/>
      <c r="AF24" s="59"/>
      <c r="AG24" s="59"/>
      <c r="AH24" s="59"/>
      <c r="AI24" s="59"/>
      <c r="AJ24" s="59"/>
      <c r="AK24" s="59"/>
      <c r="AL24" s="24"/>
    </row>
    <row r="25" spans="1:38" ht="19.5" customHeight="1" x14ac:dyDescent="0.15">
      <c r="A25" s="145"/>
      <c r="B25" s="146"/>
      <c r="C25" s="146"/>
      <c r="D25" s="146"/>
      <c r="E25" s="146"/>
      <c r="F25" s="147"/>
      <c r="G25" s="19"/>
      <c r="H25" s="4"/>
      <c r="I25" s="219" t="s">
        <v>104</v>
      </c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6"/>
      <c r="AH25" s="26"/>
      <c r="AI25" s="26"/>
      <c r="AJ25" s="26"/>
      <c r="AK25" s="26"/>
      <c r="AL25" s="23"/>
    </row>
    <row r="26" spans="1:38" ht="19.5" customHeight="1" x14ac:dyDescent="0.15">
      <c r="A26" s="139" t="s">
        <v>27</v>
      </c>
      <c r="B26" s="140"/>
      <c r="C26" s="140"/>
      <c r="D26" s="140"/>
      <c r="E26" s="140"/>
      <c r="F26" s="141"/>
      <c r="G26" s="220" t="s">
        <v>479</v>
      </c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2"/>
    </row>
    <row r="27" spans="1:38" ht="19.5" customHeight="1" x14ac:dyDescent="0.15">
      <c r="A27" s="142"/>
      <c r="B27" s="143"/>
      <c r="C27" s="143"/>
      <c r="D27" s="143"/>
      <c r="E27" s="143"/>
      <c r="F27" s="144"/>
      <c r="G27" s="223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  <c r="AA27" s="224"/>
      <c r="AB27" s="224"/>
      <c r="AC27" s="224"/>
      <c r="AD27" s="224"/>
      <c r="AE27" s="224"/>
      <c r="AF27" s="224"/>
      <c r="AG27" s="224"/>
      <c r="AH27" s="224"/>
      <c r="AI27" s="224"/>
      <c r="AJ27" s="224"/>
      <c r="AK27" s="224"/>
      <c r="AL27" s="225"/>
    </row>
    <row r="28" spans="1:38" ht="19.5" customHeight="1" x14ac:dyDescent="0.15">
      <c r="A28" s="142"/>
      <c r="B28" s="143"/>
      <c r="C28" s="143"/>
      <c r="D28" s="143"/>
      <c r="E28" s="143"/>
      <c r="F28" s="144"/>
      <c r="G28" s="223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224"/>
      <c r="AD28" s="224"/>
      <c r="AE28" s="224"/>
      <c r="AF28" s="224"/>
      <c r="AG28" s="224"/>
      <c r="AH28" s="224"/>
      <c r="AI28" s="224"/>
      <c r="AJ28" s="224"/>
      <c r="AK28" s="224"/>
      <c r="AL28" s="225"/>
    </row>
    <row r="29" spans="1:38" ht="19.5" customHeight="1" x14ac:dyDescent="0.15">
      <c r="A29" s="142"/>
      <c r="B29" s="143"/>
      <c r="C29" s="143"/>
      <c r="D29" s="143"/>
      <c r="E29" s="143"/>
      <c r="F29" s="144"/>
      <c r="G29" s="223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24"/>
      <c r="Z29" s="224"/>
      <c r="AA29" s="224"/>
      <c r="AB29" s="224"/>
      <c r="AC29" s="224"/>
      <c r="AD29" s="224"/>
      <c r="AE29" s="224"/>
      <c r="AF29" s="224"/>
      <c r="AG29" s="224"/>
      <c r="AH29" s="224"/>
      <c r="AI29" s="224"/>
      <c r="AJ29" s="224"/>
      <c r="AK29" s="224"/>
      <c r="AL29" s="225"/>
    </row>
    <row r="30" spans="1:38" ht="19.5" customHeight="1" x14ac:dyDescent="0.15">
      <c r="A30" s="142"/>
      <c r="B30" s="143"/>
      <c r="C30" s="143"/>
      <c r="D30" s="143"/>
      <c r="E30" s="143"/>
      <c r="F30" s="144"/>
      <c r="G30" s="223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24"/>
      <c r="Z30" s="224"/>
      <c r="AA30" s="224"/>
      <c r="AB30" s="224"/>
      <c r="AC30" s="224"/>
      <c r="AD30" s="224"/>
      <c r="AE30" s="224"/>
      <c r="AF30" s="224"/>
      <c r="AG30" s="224"/>
      <c r="AH30" s="224"/>
      <c r="AI30" s="224"/>
      <c r="AJ30" s="224"/>
      <c r="AK30" s="224"/>
      <c r="AL30" s="225"/>
    </row>
    <row r="31" spans="1:38" ht="19.5" customHeight="1" x14ac:dyDescent="0.15">
      <c r="A31" s="142"/>
      <c r="B31" s="143"/>
      <c r="C31" s="143"/>
      <c r="D31" s="143"/>
      <c r="E31" s="143"/>
      <c r="F31" s="144"/>
      <c r="G31" s="223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Z31" s="224"/>
      <c r="AA31" s="224"/>
      <c r="AB31" s="224"/>
      <c r="AC31" s="224"/>
      <c r="AD31" s="224"/>
      <c r="AE31" s="224"/>
      <c r="AF31" s="224"/>
      <c r="AG31" s="224"/>
      <c r="AH31" s="224"/>
      <c r="AI31" s="224"/>
      <c r="AJ31" s="224"/>
      <c r="AK31" s="224"/>
      <c r="AL31" s="225"/>
    </row>
    <row r="32" spans="1:38" ht="19.5" customHeight="1" thickBot="1" x14ac:dyDescent="0.2">
      <c r="A32" s="172"/>
      <c r="B32" s="173"/>
      <c r="C32" s="173"/>
      <c r="D32" s="173"/>
      <c r="E32" s="173"/>
      <c r="F32" s="174"/>
      <c r="G32" s="226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8"/>
    </row>
    <row r="33" spans="1:38" ht="19.5" customHeight="1" x14ac:dyDescent="0.15">
      <c r="A33" s="158" t="s">
        <v>105</v>
      </c>
      <c r="B33" s="159"/>
      <c r="C33" s="159"/>
      <c r="D33" s="159"/>
      <c r="E33" s="159"/>
      <c r="F33" s="160"/>
      <c r="G33" s="193" t="s">
        <v>307</v>
      </c>
      <c r="H33" s="194"/>
      <c r="I33" s="194"/>
      <c r="J33" s="194"/>
      <c r="K33" s="194"/>
      <c r="L33" s="195" t="s">
        <v>316</v>
      </c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7" t="s">
        <v>452</v>
      </c>
      <c r="X33" s="197"/>
      <c r="Y33" s="197"/>
      <c r="Z33" s="197"/>
      <c r="AA33" s="198"/>
      <c r="AB33" s="182" t="str">
        <f>IFERROR(VLOOKUP($L$33,'データテーブル（本科）'!$A:$I,9,FALSE),"")</f>
        <v>安部 洋平</v>
      </c>
      <c r="AC33" s="183"/>
      <c r="AD33" s="183"/>
      <c r="AE33" s="183"/>
      <c r="AF33" s="183"/>
      <c r="AG33" s="183"/>
      <c r="AH33" s="183"/>
      <c r="AI33" s="183"/>
      <c r="AJ33" s="183"/>
      <c r="AK33" s="183"/>
      <c r="AL33" s="184"/>
    </row>
    <row r="34" spans="1:38" ht="18.75" customHeight="1" x14ac:dyDescent="0.15">
      <c r="A34" s="142"/>
      <c r="B34" s="143"/>
      <c r="C34" s="143"/>
      <c r="D34" s="143"/>
      <c r="E34" s="143"/>
      <c r="F34" s="144"/>
      <c r="G34" s="157" t="s">
        <v>451</v>
      </c>
      <c r="H34" s="191"/>
      <c r="I34" s="191"/>
      <c r="J34" s="191"/>
      <c r="K34" s="192"/>
      <c r="L34" s="185" t="str">
        <f>IFERROR(VLOOKUP($L$33,'データテーブル（本科）'!$A:$I,6,FALSE),"")</f>
        <v>日程③：９月 １日（月）～９月 ５日（金）（５日）</v>
      </c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7"/>
    </row>
    <row r="35" spans="1:38" ht="45" customHeight="1" x14ac:dyDescent="0.15">
      <c r="A35" s="142"/>
      <c r="B35" s="143"/>
      <c r="C35" s="143"/>
      <c r="D35" s="143"/>
      <c r="E35" s="143"/>
      <c r="F35" s="144"/>
      <c r="G35" s="229" t="s">
        <v>225</v>
      </c>
      <c r="H35" s="229"/>
      <c r="I35" s="229"/>
      <c r="J35" s="229"/>
      <c r="K35" s="230"/>
      <c r="L35" s="188" t="str">
        <f>IFERROR(VLOOKUP($L$33,'データテーブル（本科）'!$A:$I,2,FALSE),"")</f>
        <v xml:space="preserve">自動車部品の成形技術の開発 </v>
      </c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90"/>
    </row>
    <row r="36" spans="1:38" ht="19.5" customHeight="1" x14ac:dyDescent="0.15">
      <c r="A36" s="142"/>
      <c r="B36" s="143"/>
      <c r="C36" s="143"/>
      <c r="D36" s="143"/>
      <c r="E36" s="143"/>
      <c r="F36" s="144"/>
      <c r="G36" s="214" t="s">
        <v>40</v>
      </c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5"/>
    </row>
    <row r="37" spans="1:38" ht="19.5" customHeight="1" x14ac:dyDescent="0.15">
      <c r="A37" s="142"/>
      <c r="B37" s="143"/>
      <c r="C37" s="143"/>
      <c r="D37" s="143"/>
      <c r="E37" s="143"/>
      <c r="F37" s="144"/>
      <c r="G37" s="216"/>
      <c r="H37" s="216"/>
      <c r="I37" s="216"/>
      <c r="J37" s="199" t="s">
        <v>107</v>
      </c>
      <c r="K37" s="200"/>
      <c r="L37" s="201"/>
      <c r="M37" s="201"/>
      <c r="N37" s="201"/>
      <c r="O37" s="201"/>
      <c r="P37" s="201"/>
      <c r="Q37" s="201"/>
      <c r="R37" s="201"/>
      <c r="S37" s="202"/>
      <c r="T37" s="208" t="s">
        <v>52</v>
      </c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9"/>
    </row>
    <row r="38" spans="1:38" ht="19.5" customHeight="1" x14ac:dyDescent="0.15">
      <c r="A38" s="142"/>
      <c r="B38" s="143"/>
      <c r="C38" s="143"/>
      <c r="D38" s="143"/>
      <c r="E38" s="143"/>
      <c r="F38" s="144"/>
      <c r="G38" s="203" t="s">
        <v>453</v>
      </c>
      <c r="H38" s="204"/>
      <c r="I38" s="204"/>
      <c r="J38" s="204"/>
      <c r="K38" s="204"/>
      <c r="L38" s="205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7"/>
      <c r="AL38" s="31" t="s">
        <v>24</v>
      </c>
    </row>
    <row r="39" spans="1:38" ht="19.5" customHeight="1" x14ac:dyDescent="0.15">
      <c r="A39" s="142"/>
      <c r="B39" s="143"/>
      <c r="C39" s="143"/>
      <c r="D39" s="143"/>
      <c r="E39" s="143"/>
      <c r="F39" s="144"/>
      <c r="G39" s="208" t="s">
        <v>41</v>
      </c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208"/>
      <c r="AB39" s="208"/>
      <c r="AC39" s="208"/>
      <c r="AD39" s="208"/>
      <c r="AE39" s="208"/>
      <c r="AF39" s="208"/>
      <c r="AG39" s="208"/>
      <c r="AH39" s="208"/>
      <c r="AI39" s="208"/>
      <c r="AJ39" s="208"/>
      <c r="AK39" s="208"/>
      <c r="AL39" s="209"/>
    </row>
    <row r="40" spans="1:38" ht="19.5" customHeight="1" x14ac:dyDescent="0.15">
      <c r="A40" s="142"/>
      <c r="B40" s="143"/>
      <c r="C40" s="143"/>
      <c r="D40" s="143"/>
      <c r="E40" s="143"/>
      <c r="F40" s="144"/>
      <c r="G40" s="210" t="s">
        <v>480</v>
      </c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10"/>
      <c r="AK40" s="210"/>
      <c r="AL40" s="211"/>
    </row>
    <row r="41" spans="1:38" ht="19.5" customHeight="1" x14ac:dyDescent="0.15">
      <c r="A41" s="142"/>
      <c r="B41" s="143"/>
      <c r="C41" s="143"/>
      <c r="D41" s="143"/>
      <c r="E41" s="143"/>
      <c r="F41" s="144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  <c r="AJ41" s="210"/>
      <c r="AK41" s="210"/>
      <c r="AL41" s="211"/>
    </row>
    <row r="42" spans="1:38" ht="19.5" customHeight="1" x14ac:dyDescent="0.15">
      <c r="A42" s="142"/>
      <c r="B42" s="143"/>
      <c r="C42" s="143"/>
      <c r="D42" s="143"/>
      <c r="E42" s="143"/>
      <c r="F42" s="144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1"/>
    </row>
    <row r="43" spans="1:38" ht="19.5" customHeight="1" x14ac:dyDescent="0.15">
      <c r="A43" s="142"/>
      <c r="B43" s="143"/>
      <c r="C43" s="143"/>
      <c r="D43" s="143"/>
      <c r="E43" s="143"/>
      <c r="F43" s="144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1"/>
    </row>
    <row r="44" spans="1:38" ht="19.5" customHeight="1" thickBot="1" x14ac:dyDescent="0.2">
      <c r="A44" s="172"/>
      <c r="B44" s="173"/>
      <c r="C44" s="173"/>
      <c r="D44" s="173"/>
      <c r="E44" s="173"/>
      <c r="F44" s="174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  <c r="W44" s="212"/>
      <c r="X44" s="212"/>
      <c r="Y44" s="212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3"/>
    </row>
    <row r="45" spans="1:38" ht="19.5" customHeight="1" x14ac:dyDescent="0.15">
      <c r="A45" s="158" t="s">
        <v>455</v>
      </c>
      <c r="B45" s="159"/>
      <c r="C45" s="159"/>
      <c r="D45" s="159"/>
      <c r="E45" s="159"/>
      <c r="F45" s="160"/>
      <c r="G45" s="193" t="s">
        <v>307</v>
      </c>
      <c r="H45" s="194"/>
      <c r="I45" s="194"/>
      <c r="J45" s="194"/>
      <c r="K45" s="194"/>
      <c r="L45" s="195" t="s">
        <v>322</v>
      </c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7" t="s">
        <v>452</v>
      </c>
      <c r="X45" s="197"/>
      <c r="Y45" s="197"/>
      <c r="Z45" s="197"/>
      <c r="AA45" s="198"/>
      <c r="AB45" s="182" t="str">
        <f>IFERROR(VLOOKUP($L$45,'データテーブル（本科）'!$A:$I,9,FALSE),"")</f>
        <v>倉石孝</v>
      </c>
      <c r="AC45" s="183"/>
      <c r="AD45" s="183"/>
      <c r="AE45" s="183"/>
      <c r="AF45" s="183"/>
      <c r="AG45" s="183"/>
      <c r="AH45" s="183"/>
      <c r="AI45" s="183"/>
      <c r="AJ45" s="183"/>
      <c r="AK45" s="183"/>
      <c r="AL45" s="184"/>
    </row>
    <row r="46" spans="1:38" ht="18.75" customHeight="1" x14ac:dyDescent="0.15">
      <c r="A46" s="142"/>
      <c r="B46" s="143"/>
      <c r="C46" s="143"/>
      <c r="D46" s="143"/>
      <c r="E46" s="143"/>
      <c r="F46" s="144"/>
      <c r="G46" s="157" t="s">
        <v>451</v>
      </c>
      <c r="H46" s="191"/>
      <c r="I46" s="191"/>
      <c r="J46" s="191"/>
      <c r="K46" s="192"/>
      <c r="L46" s="185" t="str">
        <f>IFERROR(VLOOKUP($L$45,'データテーブル（本科）'!$A:$I,6,FALSE),"")</f>
        <v>日程①：８月２５日（月）～８月２９日（金）（５日）</v>
      </c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7"/>
    </row>
    <row r="47" spans="1:38" ht="45" customHeight="1" x14ac:dyDescent="0.15">
      <c r="A47" s="142"/>
      <c r="B47" s="143"/>
      <c r="C47" s="143"/>
      <c r="D47" s="143"/>
      <c r="E47" s="143"/>
      <c r="F47" s="144"/>
      <c r="G47" s="229" t="s">
        <v>225</v>
      </c>
      <c r="H47" s="229"/>
      <c r="I47" s="229"/>
      <c r="J47" s="229"/>
      <c r="K47" s="230"/>
      <c r="L47" s="188" t="str">
        <f>IFERROR(VLOOKUP($L$45,'データテーブル（本科）'!$A:$I,2,FALSE),"")</f>
        <v>タイヤの空力音の現象解明に向けた基礎研究</v>
      </c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90"/>
    </row>
    <row r="48" spans="1:38" ht="19.5" customHeight="1" x14ac:dyDescent="0.15">
      <c r="A48" s="142"/>
      <c r="B48" s="143"/>
      <c r="C48" s="143"/>
      <c r="D48" s="143"/>
      <c r="E48" s="143"/>
      <c r="F48" s="144"/>
      <c r="G48" s="214" t="s">
        <v>40</v>
      </c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5"/>
    </row>
    <row r="49" spans="1:38" ht="19.5" customHeight="1" x14ac:dyDescent="0.15">
      <c r="A49" s="142"/>
      <c r="B49" s="143"/>
      <c r="C49" s="143"/>
      <c r="D49" s="143"/>
      <c r="E49" s="143"/>
      <c r="F49" s="144"/>
      <c r="G49" s="216"/>
      <c r="H49" s="216"/>
      <c r="I49" s="216"/>
      <c r="J49" s="199" t="s">
        <v>107</v>
      </c>
      <c r="K49" s="200"/>
      <c r="L49" s="201"/>
      <c r="M49" s="201"/>
      <c r="N49" s="201"/>
      <c r="O49" s="201"/>
      <c r="P49" s="201"/>
      <c r="Q49" s="201"/>
      <c r="R49" s="201"/>
      <c r="S49" s="202"/>
      <c r="T49" s="208" t="s">
        <v>52</v>
      </c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9"/>
    </row>
    <row r="50" spans="1:38" ht="19.5" customHeight="1" x14ac:dyDescent="0.15">
      <c r="A50" s="142"/>
      <c r="B50" s="143"/>
      <c r="C50" s="143"/>
      <c r="D50" s="143"/>
      <c r="E50" s="143"/>
      <c r="F50" s="144"/>
      <c r="G50" s="203" t="s">
        <v>453</v>
      </c>
      <c r="H50" s="204"/>
      <c r="I50" s="204"/>
      <c r="J50" s="204"/>
      <c r="K50" s="204"/>
      <c r="L50" s="205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7"/>
      <c r="AL50" s="31" t="s">
        <v>24</v>
      </c>
    </row>
    <row r="51" spans="1:38" ht="19.5" customHeight="1" x14ac:dyDescent="0.15">
      <c r="A51" s="142"/>
      <c r="B51" s="143"/>
      <c r="C51" s="143"/>
      <c r="D51" s="143"/>
      <c r="E51" s="143"/>
      <c r="F51" s="144"/>
      <c r="G51" s="208" t="s">
        <v>41</v>
      </c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208"/>
      <c r="AA51" s="208"/>
      <c r="AB51" s="208"/>
      <c r="AC51" s="208"/>
      <c r="AD51" s="208"/>
      <c r="AE51" s="208"/>
      <c r="AF51" s="208"/>
      <c r="AG51" s="208"/>
      <c r="AH51" s="208"/>
      <c r="AI51" s="208"/>
      <c r="AJ51" s="208"/>
      <c r="AK51" s="208"/>
      <c r="AL51" s="209"/>
    </row>
    <row r="52" spans="1:38" ht="19.5" customHeight="1" x14ac:dyDescent="0.15">
      <c r="A52" s="142"/>
      <c r="B52" s="143"/>
      <c r="C52" s="143"/>
      <c r="D52" s="143"/>
      <c r="E52" s="143"/>
      <c r="F52" s="144"/>
      <c r="G52" s="210" t="s">
        <v>481</v>
      </c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0"/>
      <c r="AH52" s="210"/>
      <c r="AI52" s="210"/>
      <c r="AJ52" s="210"/>
      <c r="AK52" s="210"/>
      <c r="AL52" s="211"/>
    </row>
    <row r="53" spans="1:38" ht="19.5" customHeight="1" x14ac:dyDescent="0.15">
      <c r="A53" s="142"/>
      <c r="B53" s="143"/>
      <c r="C53" s="143"/>
      <c r="D53" s="143"/>
      <c r="E53" s="143"/>
      <c r="F53" s="144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1"/>
    </row>
    <row r="54" spans="1:38" ht="19.5" customHeight="1" x14ac:dyDescent="0.15">
      <c r="A54" s="142"/>
      <c r="B54" s="143"/>
      <c r="C54" s="143"/>
      <c r="D54" s="143"/>
      <c r="E54" s="143"/>
      <c r="F54" s="144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1"/>
    </row>
    <row r="55" spans="1:38" ht="19.5" customHeight="1" x14ac:dyDescent="0.15">
      <c r="A55" s="142"/>
      <c r="B55" s="143"/>
      <c r="C55" s="143"/>
      <c r="D55" s="143"/>
      <c r="E55" s="143"/>
      <c r="F55" s="144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  <c r="AL55" s="211"/>
    </row>
    <row r="56" spans="1:38" ht="19.5" customHeight="1" thickBot="1" x14ac:dyDescent="0.2">
      <c r="A56" s="172"/>
      <c r="B56" s="173"/>
      <c r="C56" s="173"/>
      <c r="D56" s="173"/>
      <c r="E56" s="173"/>
      <c r="F56" s="174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  <c r="AC56" s="212"/>
      <c r="AD56" s="212"/>
      <c r="AE56" s="212"/>
      <c r="AF56" s="212"/>
      <c r="AG56" s="212"/>
      <c r="AH56" s="212"/>
      <c r="AI56" s="212"/>
      <c r="AJ56" s="212"/>
      <c r="AK56" s="212"/>
      <c r="AL56" s="213"/>
    </row>
    <row r="57" spans="1:38" ht="19.5" customHeight="1" x14ac:dyDescent="0.15">
      <c r="A57" s="158" t="s">
        <v>454</v>
      </c>
      <c r="B57" s="159"/>
      <c r="C57" s="159"/>
      <c r="D57" s="159"/>
      <c r="E57" s="159"/>
      <c r="F57" s="160"/>
      <c r="G57" s="193" t="s">
        <v>307</v>
      </c>
      <c r="H57" s="194"/>
      <c r="I57" s="194"/>
      <c r="J57" s="194"/>
      <c r="K57" s="194"/>
      <c r="L57" s="195"/>
      <c r="M57" s="196"/>
      <c r="N57" s="196"/>
      <c r="O57" s="196"/>
      <c r="P57" s="196"/>
      <c r="Q57" s="196"/>
      <c r="R57" s="196"/>
      <c r="S57" s="196"/>
      <c r="T57" s="196"/>
      <c r="U57" s="196"/>
      <c r="V57" s="196"/>
      <c r="W57" s="197" t="s">
        <v>452</v>
      </c>
      <c r="X57" s="197"/>
      <c r="Y57" s="197"/>
      <c r="Z57" s="197"/>
      <c r="AA57" s="198"/>
      <c r="AB57" s="182" t="str">
        <f>IFERROR(VLOOKUP($L$57,'データテーブル（本科）'!$A:$I,9,FALSE),"")</f>
        <v/>
      </c>
      <c r="AC57" s="183"/>
      <c r="AD57" s="183"/>
      <c r="AE57" s="183"/>
      <c r="AF57" s="183"/>
      <c r="AG57" s="183"/>
      <c r="AH57" s="183"/>
      <c r="AI57" s="183"/>
      <c r="AJ57" s="183"/>
      <c r="AK57" s="183"/>
      <c r="AL57" s="184"/>
    </row>
    <row r="58" spans="1:38" ht="18.75" customHeight="1" x14ac:dyDescent="0.15">
      <c r="A58" s="142"/>
      <c r="B58" s="143"/>
      <c r="C58" s="143"/>
      <c r="D58" s="143"/>
      <c r="E58" s="143"/>
      <c r="F58" s="144"/>
      <c r="G58" s="157" t="s">
        <v>451</v>
      </c>
      <c r="H58" s="191"/>
      <c r="I58" s="191"/>
      <c r="J58" s="191"/>
      <c r="K58" s="192"/>
      <c r="L58" s="185" t="str">
        <f>IFERROR(VLOOKUP($L$57,'データテーブル（本科）'!$A:$I,6,FALSE),"")</f>
        <v/>
      </c>
      <c r="M58" s="186"/>
      <c r="N58" s="186"/>
      <c r="O58" s="186"/>
      <c r="P58" s="186"/>
      <c r="Q58" s="186"/>
      <c r="R58" s="186"/>
      <c r="S58" s="186"/>
      <c r="T58" s="186"/>
      <c r="U58" s="186"/>
      <c r="V58" s="186"/>
      <c r="W58" s="186"/>
      <c r="X58" s="186"/>
      <c r="Y58" s="186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7"/>
    </row>
    <row r="59" spans="1:38" ht="45" customHeight="1" x14ac:dyDescent="0.15">
      <c r="A59" s="142"/>
      <c r="B59" s="143"/>
      <c r="C59" s="143"/>
      <c r="D59" s="143"/>
      <c r="E59" s="143"/>
      <c r="F59" s="144"/>
      <c r="G59" s="229" t="s">
        <v>225</v>
      </c>
      <c r="H59" s="229"/>
      <c r="I59" s="229"/>
      <c r="J59" s="229"/>
      <c r="K59" s="230"/>
      <c r="L59" s="188" t="str">
        <f>IFERROR(VLOOKUP($L$57,'データテーブル（本科）'!$A:$I,2,FALSE),"")</f>
        <v/>
      </c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89"/>
      <c r="AK59" s="189"/>
      <c r="AL59" s="190"/>
    </row>
    <row r="60" spans="1:38" ht="19.5" customHeight="1" x14ac:dyDescent="0.15">
      <c r="A60" s="142"/>
      <c r="B60" s="143"/>
      <c r="C60" s="143"/>
      <c r="D60" s="143"/>
      <c r="E60" s="143"/>
      <c r="F60" s="144"/>
      <c r="G60" s="214" t="s">
        <v>40</v>
      </c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5"/>
    </row>
    <row r="61" spans="1:38" ht="19.5" customHeight="1" x14ac:dyDescent="0.15">
      <c r="A61" s="142"/>
      <c r="B61" s="143"/>
      <c r="C61" s="143"/>
      <c r="D61" s="143"/>
      <c r="E61" s="143"/>
      <c r="F61" s="144"/>
      <c r="G61" s="216"/>
      <c r="H61" s="216"/>
      <c r="I61" s="216"/>
      <c r="J61" s="199"/>
      <c r="K61" s="200"/>
      <c r="L61" s="201"/>
      <c r="M61" s="201"/>
      <c r="N61" s="201"/>
      <c r="O61" s="201"/>
      <c r="P61" s="201"/>
      <c r="Q61" s="201"/>
      <c r="R61" s="201"/>
      <c r="S61" s="202"/>
      <c r="T61" s="208" t="s">
        <v>52</v>
      </c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9"/>
    </row>
    <row r="62" spans="1:38" ht="19.5" customHeight="1" x14ac:dyDescent="0.15">
      <c r="A62" s="142"/>
      <c r="B62" s="143"/>
      <c r="C62" s="143"/>
      <c r="D62" s="143"/>
      <c r="E62" s="143"/>
      <c r="F62" s="144"/>
      <c r="G62" s="203" t="s">
        <v>453</v>
      </c>
      <c r="H62" s="204"/>
      <c r="I62" s="204"/>
      <c r="J62" s="204"/>
      <c r="K62" s="204"/>
      <c r="L62" s="205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06"/>
      <c r="AK62" s="207"/>
      <c r="AL62" s="31" t="s">
        <v>24</v>
      </c>
    </row>
    <row r="63" spans="1:38" ht="19.5" customHeight="1" x14ac:dyDescent="0.15">
      <c r="A63" s="142"/>
      <c r="B63" s="143"/>
      <c r="C63" s="143"/>
      <c r="D63" s="143"/>
      <c r="E63" s="143"/>
      <c r="F63" s="144"/>
      <c r="G63" s="208" t="s">
        <v>41</v>
      </c>
      <c r="H63" s="208"/>
      <c r="I63" s="208"/>
      <c r="J63" s="208"/>
      <c r="K63" s="208"/>
      <c r="L63" s="208"/>
      <c r="M63" s="208"/>
      <c r="N63" s="208"/>
      <c r="O63" s="208"/>
      <c r="P63" s="208"/>
      <c r="Q63" s="208"/>
      <c r="R63" s="208"/>
      <c r="S63" s="208"/>
      <c r="T63" s="208"/>
      <c r="U63" s="208"/>
      <c r="V63" s="208"/>
      <c r="W63" s="208"/>
      <c r="X63" s="208"/>
      <c r="Y63" s="208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8"/>
      <c r="AK63" s="208"/>
      <c r="AL63" s="209"/>
    </row>
    <row r="64" spans="1:38" ht="19.5" customHeight="1" x14ac:dyDescent="0.15">
      <c r="A64" s="142"/>
      <c r="B64" s="143"/>
      <c r="C64" s="143"/>
      <c r="D64" s="143"/>
      <c r="E64" s="143"/>
      <c r="F64" s="144"/>
      <c r="G64" s="231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32"/>
      <c r="Z64" s="232"/>
      <c r="AA64" s="232"/>
      <c r="AB64" s="232"/>
      <c r="AC64" s="232"/>
      <c r="AD64" s="232"/>
      <c r="AE64" s="232"/>
      <c r="AF64" s="232"/>
      <c r="AG64" s="232"/>
      <c r="AH64" s="232"/>
      <c r="AI64" s="232"/>
      <c r="AJ64" s="232"/>
      <c r="AK64" s="232"/>
      <c r="AL64" s="233"/>
    </row>
    <row r="65" spans="1:38" ht="19.5" customHeight="1" x14ac:dyDescent="0.15">
      <c r="A65" s="142"/>
      <c r="B65" s="143"/>
      <c r="C65" s="143"/>
      <c r="D65" s="143"/>
      <c r="E65" s="143"/>
      <c r="F65" s="144"/>
      <c r="G65" s="234"/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0"/>
      <c r="Y65" s="210"/>
      <c r="Z65" s="210"/>
      <c r="AA65" s="210"/>
      <c r="AB65" s="210"/>
      <c r="AC65" s="210"/>
      <c r="AD65" s="210"/>
      <c r="AE65" s="210"/>
      <c r="AF65" s="210"/>
      <c r="AG65" s="210"/>
      <c r="AH65" s="210"/>
      <c r="AI65" s="210"/>
      <c r="AJ65" s="210"/>
      <c r="AK65" s="210"/>
      <c r="AL65" s="211"/>
    </row>
    <row r="66" spans="1:38" ht="19.5" customHeight="1" x14ac:dyDescent="0.15">
      <c r="A66" s="142"/>
      <c r="B66" s="143"/>
      <c r="C66" s="143"/>
      <c r="D66" s="143"/>
      <c r="E66" s="143"/>
      <c r="F66" s="144"/>
      <c r="G66" s="234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  <c r="Y66" s="210"/>
      <c r="Z66" s="210"/>
      <c r="AA66" s="210"/>
      <c r="AB66" s="210"/>
      <c r="AC66" s="210"/>
      <c r="AD66" s="210"/>
      <c r="AE66" s="210"/>
      <c r="AF66" s="210"/>
      <c r="AG66" s="210"/>
      <c r="AH66" s="210"/>
      <c r="AI66" s="210"/>
      <c r="AJ66" s="210"/>
      <c r="AK66" s="210"/>
      <c r="AL66" s="211"/>
    </row>
    <row r="67" spans="1:38" ht="19.5" customHeight="1" x14ac:dyDescent="0.15">
      <c r="A67" s="142"/>
      <c r="B67" s="143"/>
      <c r="C67" s="143"/>
      <c r="D67" s="143"/>
      <c r="E67" s="143"/>
      <c r="F67" s="144"/>
      <c r="G67" s="234"/>
      <c r="H67" s="210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0"/>
      <c r="Y67" s="210"/>
      <c r="Z67" s="210"/>
      <c r="AA67" s="210"/>
      <c r="AB67" s="210"/>
      <c r="AC67" s="210"/>
      <c r="AD67" s="210"/>
      <c r="AE67" s="210"/>
      <c r="AF67" s="210"/>
      <c r="AG67" s="210"/>
      <c r="AH67" s="210"/>
      <c r="AI67" s="210"/>
      <c r="AJ67" s="210"/>
      <c r="AK67" s="210"/>
      <c r="AL67" s="211"/>
    </row>
    <row r="68" spans="1:38" ht="19.5" customHeight="1" thickBot="1" x14ac:dyDescent="0.2">
      <c r="A68" s="172"/>
      <c r="B68" s="173"/>
      <c r="C68" s="173"/>
      <c r="D68" s="173"/>
      <c r="E68" s="173"/>
      <c r="F68" s="174"/>
      <c r="G68" s="235"/>
      <c r="H68" s="212"/>
      <c r="I68" s="212"/>
      <c r="J68" s="212"/>
      <c r="K68" s="212"/>
      <c r="L68" s="212"/>
      <c r="M68" s="212"/>
      <c r="N68" s="212"/>
      <c r="O68" s="212"/>
      <c r="P68" s="212"/>
      <c r="Q68" s="212"/>
      <c r="R68" s="212"/>
      <c r="S68" s="212"/>
      <c r="T68" s="212"/>
      <c r="U68" s="212"/>
      <c r="V68" s="212"/>
      <c r="W68" s="212"/>
      <c r="X68" s="212"/>
      <c r="Y68" s="212"/>
      <c r="Z68" s="212"/>
      <c r="AA68" s="212"/>
      <c r="AB68" s="212"/>
      <c r="AC68" s="212"/>
      <c r="AD68" s="212"/>
      <c r="AE68" s="212"/>
      <c r="AF68" s="212"/>
      <c r="AG68" s="212"/>
      <c r="AH68" s="212"/>
      <c r="AI68" s="212"/>
      <c r="AJ68" s="212"/>
      <c r="AK68" s="212"/>
      <c r="AL68" s="213"/>
    </row>
    <row r="69" spans="1:38" ht="9" customHeight="1" x14ac:dyDescent="0.15">
      <c r="A69" s="158" t="s">
        <v>42</v>
      </c>
      <c r="B69" s="159"/>
      <c r="C69" s="159"/>
      <c r="D69" s="159"/>
      <c r="E69" s="159"/>
      <c r="F69" s="160"/>
      <c r="G69" s="32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4"/>
    </row>
    <row r="70" spans="1:38" ht="16.5" customHeight="1" x14ac:dyDescent="0.15">
      <c r="A70" s="142"/>
      <c r="B70" s="143"/>
      <c r="C70" s="143"/>
      <c r="D70" s="143"/>
      <c r="E70" s="143"/>
      <c r="F70" s="144"/>
      <c r="G70" s="1"/>
      <c r="H70" s="30" t="s">
        <v>48</v>
      </c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35"/>
    </row>
    <row r="71" spans="1:38" ht="16.5" customHeight="1" x14ac:dyDescent="0.15">
      <c r="A71" s="142"/>
      <c r="B71" s="143"/>
      <c r="C71" s="143"/>
      <c r="D71" s="143"/>
      <c r="E71" s="143"/>
      <c r="F71" s="144"/>
      <c r="G71" s="13"/>
      <c r="H71" s="243" t="s">
        <v>108</v>
      </c>
      <c r="I71" s="244"/>
      <c r="J71" s="244"/>
      <c r="K71" s="244"/>
      <c r="L71" s="244"/>
      <c r="M71" s="244"/>
      <c r="N71" s="244"/>
      <c r="O71" s="244"/>
      <c r="P71" s="244"/>
      <c r="Q71" s="244"/>
      <c r="R71" s="244"/>
      <c r="S71" s="244"/>
      <c r="T71" s="244"/>
      <c r="U71" s="244"/>
      <c r="V71" s="244"/>
      <c r="W71" s="244"/>
      <c r="X71" s="244"/>
      <c r="Y71" s="244"/>
      <c r="Z71" s="245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35"/>
    </row>
    <row r="72" spans="1:38" ht="12" customHeight="1" thickBot="1" x14ac:dyDescent="0.2">
      <c r="A72" s="172"/>
      <c r="B72" s="173"/>
      <c r="C72" s="173"/>
      <c r="D72" s="173"/>
      <c r="E72" s="173"/>
      <c r="F72" s="174"/>
      <c r="G72" s="36"/>
      <c r="H72" s="37"/>
      <c r="I72" s="37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9"/>
    </row>
    <row r="73" spans="1:38" ht="4.5" customHeight="1" x14ac:dyDescent="0.15">
      <c r="A73" s="158" t="s">
        <v>49</v>
      </c>
      <c r="B73" s="159"/>
      <c r="C73" s="159"/>
      <c r="D73" s="159"/>
      <c r="E73" s="159"/>
      <c r="F73" s="160"/>
      <c r="G73" s="14"/>
      <c r="H73" s="14"/>
      <c r="I73" s="14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4"/>
    </row>
    <row r="74" spans="1:38" ht="16.5" customHeight="1" x14ac:dyDescent="0.15">
      <c r="A74" s="142"/>
      <c r="B74" s="143"/>
      <c r="C74" s="143"/>
      <c r="D74" s="143"/>
      <c r="E74" s="143"/>
      <c r="F74" s="144"/>
      <c r="G74" s="4"/>
      <c r="H74" s="57" t="s">
        <v>84</v>
      </c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40"/>
    </row>
    <row r="75" spans="1:38" ht="16.5" customHeight="1" x14ac:dyDescent="0.15">
      <c r="A75" s="142"/>
      <c r="B75" s="143"/>
      <c r="C75" s="143"/>
      <c r="D75" s="143"/>
      <c r="E75" s="143"/>
      <c r="F75" s="144"/>
      <c r="G75" s="49"/>
      <c r="H75" s="4"/>
      <c r="I75" s="60" t="s">
        <v>85</v>
      </c>
      <c r="J75" s="57"/>
      <c r="K75" s="61"/>
      <c r="L75" s="61"/>
      <c r="M75" s="62"/>
      <c r="N75" s="63"/>
      <c r="O75" s="246" t="s">
        <v>109</v>
      </c>
      <c r="P75" s="247"/>
      <c r="Q75" s="247"/>
      <c r="R75" s="247"/>
      <c r="S75" s="247"/>
      <c r="T75" s="247"/>
      <c r="U75" s="247"/>
      <c r="V75" s="247"/>
      <c r="W75" s="247"/>
      <c r="X75" s="247"/>
      <c r="Y75" s="247"/>
      <c r="Z75" s="247"/>
      <c r="AA75" s="247"/>
      <c r="AB75" s="247"/>
      <c r="AC75" s="247"/>
      <c r="AD75" s="247"/>
      <c r="AE75" s="247"/>
      <c r="AF75" s="247"/>
      <c r="AG75" s="247"/>
      <c r="AH75" s="248"/>
      <c r="AI75" s="62"/>
      <c r="AJ75" s="62"/>
      <c r="AK75" s="49"/>
      <c r="AL75" s="40"/>
    </row>
    <row r="76" spans="1:38" ht="7.5" customHeight="1" x14ac:dyDescent="0.15">
      <c r="A76" s="142"/>
      <c r="B76" s="143"/>
      <c r="C76" s="143"/>
      <c r="D76" s="143"/>
      <c r="E76" s="143"/>
      <c r="F76" s="144"/>
      <c r="G76" s="49"/>
      <c r="H76" s="4"/>
      <c r="I76" s="4"/>
      <c r="J76" s="64"/>
      <c r="K76" s="61"/>
      <c r="L76" s="61"/>
      <c r="M76" s="65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49"/>
      <c r="AC76" s="49"/>
      <c r="AD76" s="49"/>
      <c r="AE76" s="67"/>
      <c r="AF76" s="67"/>
      <c r="AG76" s="49"/>
      <c r="AH76" s="49"/>
      <c r="AI76" s="67"/>
      <c r="AJ76" s="67"/>
      <c r="AK76" s="49"/>
      <c r="AL76" s="40"/>
    </row>
    <row r="77" spans="1:38" ht="32.25" customHeight="1" x14ac:dyDescent="0.15">
      <c r="A77" s="142"/>
      <c r="B77" s="143"/>
      <c r="C77" s="143"/>
      <c r="D77" s="143"/>
      <c r="E77" s="143"/>
      <c r="F77" s="144"/>
      <c r="G77" s="4"/>
      <c r="H77" s="90" t="s">
        <v>482</v>
      </c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68"/>
      <c r="AJ77" s="68"/>
      <c r="AK77" s="68"/>
      <c r="AL77" s="40"/>
    </row>
    <row r="78" spans="1:38" ht="16.5" customHeight="1" x14ac:dyDescent="0.15">
      <c r="A78" s="142"/>
      <c r="B78" s="143"/>
      <c r="C78" s="143"/>
      <c r="D78" s="143"/>
      <c r="E78" s="143"/>
      <c r="F78" s="144"/>
      <c r="G78" s="49"/>
      <c r="H78" s="49"/>
      <c r="I78" s="49"/>
      <c r="J78" s="168" t="s">
        <v>456</v>
      </c>
      <c r="K78" s="168"/>
      <c r="L78" s="168"/>
      <c r="M78" s="258"/>
      <c r="N78" s="259"/>
      <c r="O78" s="259"/>
      <c r="P78" s="259"/>
      <c r="Q78" s="259"/>
      <c r="R78" s="259"/>
      <c r="S78" s="259"/>
      <c r="T78" s="259"/>
      <c r="U78" s="259"/>
      <c r="V78" s="259"/>
      <c r="W78" s="259"/>
      <c r="X78" s="259"/>
      <c r="Y78" s="259"/>
      <c r="Z78" s="259"/>
      <c r="AA78" s="260"/>
      <c r="AB78" s="57"/>
      <c r="AC78" s="61"/>
      <c r="AD78" s="61"/>
      <c r="AE78" s="62"/>
      <c r="AF78" s="62"/>
      <c r="AG78" s="57"/>
      <c r="AH78" s="57"/>
      <c r="AI78" s="62"/>
      <c r="AJ78" s="62"/>
      <c r="AK78" s="49"/>
      <c r="AL78" s="3"/>
    </row>
    <row r="79" spans="1:38" ht="16.5" customHeight="1" x14ac:dyDescent="0.15">
      <c r="A79" s="142"/>
      <c r="B79" s="143"/>
      <c r="C79" s="143"/>
      <c r="D79" s="143"/>
      <c r="E79" s="143"/>
      <c r="F79" s="144"/>
      <c r="G79" s="49"/>
      <c r="H79" s="49"/>
      <c r="I79" s="49"/>
      <c r="J79" s="249" t="s">
        <v>33</v>
      </c>
      <c r="K79" s="249"/>
      <c r="L79" s="249"/>
      <c r="M79" s="169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1"/>
      <c r="AK79" s="61"/>
      <c r="AL79" s="45"/>
    </row>
    <row r="80" spans="1:38" ht="16.5" customHeight="1" x14ac:dyDescent="0.15">
      <c r="A80" s="142"/>
      <c r="B80" s="143"/>
      <c r="C80" s="143"/>
      <c r="D80" s="143"/>
      <c r="E80" s="143"/>
      <c r="F80" s="144"/>
      <c r="G80" s="68"/>
      <c r="H80" s="57"/>
      <c r="I80" s="57"/>
      <c r="J80" s="168" t="s">
        <v>28</v>
      </c>
      <c r="K80" s="168"/>
      <c r="L80" s="168"/>
      <c r="M80" s="240"/>
      <c r="N80" s="241"/>
      <c r="O80" s="241"/>
      <c r="P80" s="242"/>
      <c r="Q80" s="69" t="s">
        <v>7</v>
      </c>
      <c r="R80" s="240"/>
      <c r="S80" s="241"/>
      <c r="T80" s="241"/>
      <c r="U80" s="242"/>
      <c r="V80" s="69" t="s">
        <v>7</v>
      </c>
      <c r="W80" s="240"/>
      <c r="X80" s="241"/>
      <c r="Y80" s="241"/>
      <c r="Z80" s="242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0"/>
    </row>
    <row r="81" spans="1:39" ht="9.75" customHeight="1" x14ac:dyDescent="0.15">
      <c r="A81" s="142"/>
      <c r="B81" s="143"/>
      <c r="C81" s="143"/>
      <c r="D81" s="143"/>
      <c r="E81" s="143"/>
      <c r="F81" s="144"/>
      <c r="G81" s="70"/>
      <c r="H81" s="64"/>
      <c r="I81" s="64"/>
      <c r="J81" s="64"/>
      <c r="K81" s="64"/>
      <c r="L81" s="64"/>
      <c r="M81" s="64"/>
      <c r="N81" s="64"/>
      <c r="O81" s="67"/>
      <c r="P81" s="67"/>
      <c r="Q81" s="67"/>
      <c r="R81" s="67"/>
      <c r="S81" s="49"/>
      <c r="T81" s="67"/>
      <c r="U81" s="67"/>
      <c r="V81" s="67"/>
      <c r="W81" s="67"/>
      <c r="X81" s="49"/>
      <c r="Y81" s="67"/>
      <c r="Z81" s="67"/>
      <c r="AA81" s="67"/>
      <c r="AB81" s="67"/>
      <c r="AC81" s="49"/>
      <c r="AD81" s="49"/>
      <c r="AE81" s="49"/>
      <c r="AF81" s="49"/>
      <c r="AG81" s="49"/>
      <c r="AH81" s="49"/>
      <c r="AI81" s="49"/>
      <c r="AJ81" s="49"/>
      <c r="AK81" s="49"/>
      <c r="AL81" s="40"/>
    </row>
    <row r="82" spans="1:39" ht="15" customHeight="1" x14ac:dyDescent="0.15">
      <c r="A82" s="142"/>
      <c r="B82" s="143"/>
      <c r="C82" s="143"/>
      <c r="D82" s="143"/>
      <c r="E82" s="143"/>
      <c r="F82" s="144"/>
      <c r="G82" s="4"/>
      <c r="H82" s="71" t="s">
        <v>50</v>
      </c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0"/>
    </row>
    <row r="83" spans="1:39" ht="12.75" customHeight="1" x14ac:dyDescent="0.15">
      <c r="A83" s="142"/>
      <c r="B83" s="143"/>
      <c r="C83" s="143"/>
      <c r="D83" s="143"/>
      <c r="E83" s="143"/>
      <c r="F83" s="144"/>
      <c r="G83" s="4"/>
      <c r="H83" s="49"/>
      <c r="I83" s="256" t="s">
        <v>51</v>
      </c>
      <c r="J83" s="256"/>
      <c r="K83" s="256"/>
      <c r="L83" s="256"/>
      <c r="M83" s="256"/>
      <c r="N83" s="256"/>
      <c r="O83" s="256"/>
      <c r="P83" s="256"/>
      <c r="Q83" s="256"/>
      <c r="R83" s="256"/>
      <c r="S83" s="256"/>
      <c r="T83" s="256"/>
      <c r="U83" s="256"/>
      <c r="V83" s="256"/>
      <c r="W83" s="256"/>
      <c r="X83" s="256"/>
      <c r="Y83" s="256"/>
      <c r="Z83" s="256"/>
      <c r="AA83" s="256"/>
      <c r="AB83" s="256"/>
      <c r="AC83" s="256"/>
      <c r="AD83" s="72"/>
      <c r="AE83" s="72"/>
      <c r="AF83" s="72"/>
      <c r="AG83" s="72"/>
      <c r="AH83" s="72"/>
      <c r="AI83" s="72"/>
      <c r="AJ83" s="72"/>
      <c r="AK83" s="73"/>
      <c r="AL83" s="43"/>
      <c r="AM83" s="2"/>
    </row>
    <row r="84" spans="1:39" ht="16.5" customHeight="1" x14ac:dyDescent="0.15">
      <c r="A84" s="142"/>
      <c r="B84" s="143"/>
      <c r="C84" s="143"/>
      <c r="D84" s="143"/>
      <c r="E84" s="143"/>
      <c r="F84" s="144"/>
      <c r="G84" s="4"/>
      <c r="H84" s="49"/>
      <c r="I84" s="256"/>
      <c r="J84" s="256"/>
      <c r="K84" s="256"/>
      <c r="L84" s="256"/>
      <c r="M84" s="256"/>
      <c r="N84" s="256"/>
      <c r="O84" s="256"/>
      <c r="P84" s="256"/>
      <c r="Q84" s="256"/>
      <c r="R84" s="256"/>
      <c r="S84" s="256"/>
      <c r="T84" s="256"/>
      <c r="U84" s="256"/>
      <c r="V84" s="256"/>
      <c r="W84" s="256"/>
      <c r="X84" s="256"/>
      <c r="Y84" s="256"/>
      <c r="Z84" s="256"/>
      <c r="AA84" s="256"/>
      <c r="AB84" s="256"/>
      <c r="AC84" s="256"/>
      <c r="AD84" s="72"/>
      <c r="AE84" s="72"/>
      <c r="AF84" s="72"/>
      <c r="AG84" s="72"/>
      <c r="AH84" s="72"/>
      <c r="AI84" s="72"/>
      <c r="AJ84" s="72"/>
      <c r="AK84" s="49"/>
      <c r="AL84" s="40"/>
    </row>
    <row r="85" spans="1:39" ht="6" customHeight="1" thickBot="1" x14ac:dyDescent="0.2">
      <c r="A85" s="172"/>
      <c r="B85" s="173"/>
      <c r="C85" s="173"/>
      <c r="D85" s="173"/>
      <c r="E85" s="173"/>
      <c r="F85" s="174"/>
      <c r="G85" s="41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4"/>
    </row>
    <row r="86" spans="1:39" s="4" customFormat="1" ht="8.25" customHeight="1" x14ac:dyDescent="0.15">
      <c r="A86" s="74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6"/>
    </row>
    <row r="87" spans="1:39" s="4" customFormat="1" ht="49.5" customHeight="1" thickBot="1" x14ac:dyDescent="0.2">
      <c r="A87" s="77"/>
      <c r="B87" s="236" t="s">
        <v>74</v>
      </c>
      <c r="C87" s="236"/>
      <c r="D87" s="236"/>
      <c r="E87" s="236"/>
      <c r="F87" s="236"/>
      <c r="G87" s="236"/>
      <c r="H87" s="236"/>
      <c r="I87" s="236"/>
      <c r="J87" s="236"/>
      <c r="K87" s="236"/>
      <c r="L87" s="236"/>
      <c r="M87" s="236"/>
      <c r="N87" s="236"/>
      <c r="O87" s="236"/>
      <c r="P87" s="236"/>
      <c r="Q87" s="236"/>
      <c r="R87" s="236"/>
      <c r="S87" s="236"/>
      <c r="T87" s="236"/>
      <c r="U87" s="236"/>
      <c r="V87" s="236"/>
      <c r="W87" s="236"/>
      <c r="X87" s="236"/>
      <c r="Y87" s="236"/>
      <c r="Z87" s="236"/>
      <c r="AA87" s="236"/>
      <c r="AB87" s="236"/>
      <c r="AC87" s="236"/>
      <c r="AD87" s="236"/>
      <c r="AE87" s="236"/>
      <c r="AF87" s="236"/>
      <c r="AG87" s="236"/>
      <c r="AH87" s="236"/>
      <c r="AI87" s="236"/>
      <c r="AJ87" s="236"/>
      <c r="AK87" s="236"/>
      <c r="AL87" s="78"/>
    </row>
    <row r="98" ht="12" customHeight="1" x14ac:dyDescent="0.15"/>
  </sheetData>
  <sheetProtection algorithmName="SHA-512" hashValue="oiScSatOaoWSkLtaT7ob5eFKO2bEpgwUOu/hyH7zaTBIlsJvIpNRnQNG9C0y03Qxcd+/CPKBRNDgOns4un6VAQ==" saltValue="fuCWAajMxjjh2vBkqQ/b8w==" spinCount="100000" sheet="1" objects="1" scenarios="1"/>
  <mergeCells count="155">
    <mergeCell ref="B87:AK87"/>
    <mergeCell ref="M79:AJ79"/>
    <mergeCell ref="J80:L80"/>
    <mergeCell ref="M80:P80"/>
    <mergeCell ref="R80:U80"/>
    <mergeCell ref="W80:Z80"/>
    <mergeCell ref="I83:AC84"/>
    <mergeCell ref="G63:AL63"/>
    <mergeCell ref="G64:AL68"/>
    <mergeCell ref="A69:F72"/>
    <mergeCell ref="H71:Z71"/>
    <mergeCell ref="A73:F85"/>
    <mergeCell ref="O75:AH75"/>
    <mergeCell ref="J78:L78"/>
    <mergeCell ref="M78:AA78"/>
    <mergeCell ref="J79:L79"/>
    <mergeCell ref="A57:F68"/>
    <mergeCell ref="H77:AH77"/>
    <mergeCell ref="L59:AL59"/>
    <mergeCell ref="G60:AL60"/>
    <mergeCell ref="G61:I61"/>
    <mergeCell ref="J61:S61"/>
    <mergeCell ref="T61:AL61"/>
    <mergeCell ref="G62:K62"/>
    <mergeCell ref="L62:AK62"/>
    <mergeCell ref="G51:AL51"/>
    <mergeCell ref="G52:AL56"/>
    <mergeCell ref="G57:K57"/>
    <mergeCell ref="L57:V57"/>
    <mergeCell ref="W57:AA57"/>
    <mergeCell ref="AB57:AL57"/>
    <mergeCell ref="G58:K58"/>
    <mergeCell ref="L58:AL58"/>
    <mergeCell ref="G59:K59"/>
    <mergeCell ref="A45:F56"/>
    <mergeCell ref="G45:K45"/>
    <mergeCell ref="L45:V45"/>
    <mergeCell ref="W45:AA45"/>
    <mergeCell ref="AB45:AL45"/>
    <mergeCell ref="G46:K46"/>
    <mergeCell ref="L46:AL46"/>
    <mergeCell ref="G47:K47"/>
    <mergeCell ref="L35:AL35"/>
    <mergeCell ref="G36:AL36"/>
    <mergeCell ref="G37:I37"/>
    <mergeCell ref="J37:S37"/>
    <mergeCell ref="T37:AL37"/>
    <mergeCell ref="G38:K38"/>
    <mergeCell ref="L38:AK38"/>
    <mergeCell ref="L47:AL47"/>
    <mergeCell ref="G48:AL48"/>
    <mergeCell ref="G49:I49"/>
    <mergeCell ref="J49:S49"/>
    <mergeCell ref="T49:AL49"/>
    <mergeCell ref="G50:K50"/>
    <mergeCell ref="L50:AK50"/>
    <mergeCell ref="G39:AL39"/>
    <mergeCell ref="G40:AL44"/>
    <mergeCell ref="A26:F32"/>
    <mergeCell ref="G26:AL32"/>
    <mergeCell ref="A33:F44"/>
    <mergeCell ref="G33:K33"/>
    <mergeCell ref="L33:V33"/>
    <mergeCell ref="W33:AA33"/>
    <mergeCell ref="AB33:AL33"/>
    <mergeCell ref="G34:K34"/>
    <mergeCell ref="L34:AL34"/>
    <mergeCell ref="G35:K35"/>
    <mergeCell ref="M21:N21"/>
    <mergeCell ref="P21:T21"/>
    <mergeCell ref="Z21:AE21"/>
    <mergeCell ref="A23:F25"/>
    <mergeCell ref="I23:AG23"/>
    <mergeCell ref="I24:J24"/>
    <mergeCell ref="I25:AF25"/>
    <mergeCell ref="AI17:AL17"/>
    <mergeCell ref="G18:I18"/>
    <mergeCell ref="J18:AL18"/>
    <mergeCell ref="A19:F22"/>
    <mergeCell ref="I20:O20"/>
    <mergeCell ref="P20:W20"/>
    <mergeCell ref="X20:AC20"/>
    <mergeCell ref="AD20:AE20"/>
    <mergeCell ref="AF20:AL20"/>
    <mergeCell ref="K21:L21"/>
    <mergeCell ref="I17:L17"/>
    <mergeCell ref="N17:Q17"/>
    <mergeCell ref="S17:V17"/>
    <mergeCell ref="W17:X17"/>
    <mergeCell ref="Y17:AB17"/>
    <mergeCell ref="AD17:AG17"/>
    <mergeCell ref="Y15:AB15"/>
    <mergeCell ref="AD15:AG15"/>
    <mergeCell ref="AI15:AL15"/>
    <mergeCell ref="A16:F18"/>
    <mergeCell ref="G16:I16"/>
    <mergeCell ref="J16:T16"/>
    <mergeCell ref="U16:V16"/>
    <mergeCell ref="W16:X16"/>
    <mergeCell ref="Y16:AB16"/>
    <mergeCell ref="AC16:AD16"/>
    <mergeCell ref="AE16:AL16"/>
    <mergeCell ref="G17:H17"/>
    <mergeCell ref="AD9:AG9"/>
    <mergeCell ref="AI9:AL9"/>
    <mergeCell ref="G10:AL10"/>
    <mergeCell ref="G11:I11"/>
    <mergeCell ref="J11:AL11"/>
    <mergeCell ref="A12:C15"/>
    <mergeCell ref="D12:F12"/>
    <mergeCell ref="G12:V12"/>
    <mergeCell ref="W12:AL12"/>
    <mergeCell ref="D13:F13"/>
    <mergeCell ref="A9:F11"/>
    <mergeCell ref="H9:L9"/>
    <mergeCell ref="M9:N9"/>
    <mergeCell ref="O9:V9"/>
    <mergeCell ref="W9:X9"/>
    <mergeCell ref="Y9:AB9"/>
    <mergeCell ref="G13:V13"/>
    <mergeCell ref="W13:X13"/>
    <mergeCell ref="Y13:AB13"/>
    <mergeCell ref="AC13:AL13"/>
    <mergeCell ref="D14:F15"/>
    <mergeCell ref="G14:AL14"/>
    <mergeCell ref="G15:V15"/>
    <mergeCell ref="W15:X15"/>
    <mergeCell ref="AE7:AF7"/>
    <mergeCell ref="AG7:AH7"/>
    <mergeCell ref="AI7:AJ7"/>
    <mergeCell ref="AK7:AL7"/>
    <mergeCell ref="A8:F8"/>
    <mergeCell ref="G8:J8"/>
    <mergeCell ref="K8:AB8"/>
    <mergeCell ref="AG8:AH8"/>
    <mergeCell ref="AI8:AL8"/>
    <mergeCell ref="A7:F7"/>
    <mergeCell ref="G7:Q7"/>
    <mergeCell ref="R7:U7"/>
    <mergeCell ref="V7:X7"/>
    <mergeCell ref="Y7:AB7"/>
    <mergeCell ref="AC7:AD7"/>
    <mergeCell ref="A6:F6"/>
    <mergeCell ref="G6:Q6"/>
    <mergeCell ref="R6:U6"/>
    <mergeCell ref="V6:X6"/>
    <mergeCell ref="Y6:AB6"/>
    <mergeCell ref="AC6:AL6"/>
    <mergeCell ref="A1:AL1"/>
    <mergeCell ref="AC3:AE3"/>
    <mergeCell ref="AG3:AH3"/>
    <mergeCell ref="AJ3:AK3"/>
    <mergeCell ref="A4:AL4"/>
    <mergeCell ref="A5:F5"/>
    <mergeCell ref="G5:AL5"/>
  </mergeCells>
  <phoneticPr fontId="3"/>
  <dataValidations count="15">
    <dataValidation imeMode="on" allowBlank="1" showInputMessage="1" showErrorMessage="1" prompt="カタカナ全角で入力し、姓と名の間にスペースを入れてください。" sqref="G6" xr:uid="{5811C1EE-5005-4E01-8E54-3FFA46FE0BDA}"/>
    <dataValidation imeMode="on" allowBlank="1" showInputMessage="1" showErrorMessage="1" prompt="姓と名の間にスペースを入れてください" sqref="G7" xr:uid="{DDD82147-A37F-4E12-8545-C22906975334}"/>
    <dataValidation imeMode="on" allowBlank="1" showInputMessage="1" showErrorMessage="1" prompt="希望テーマ番号を選択すると自動入力されます。" sqref="AB33 L47 L35 AB45 AB57 L59" xr:uid="{F053784D-2452-4FE7-98F9-758DF1E163B6}"/>
    <dataValidation type="list" allowBlank="1" showInputMessage="1" showErrorMessage="1" sqref="V6" xr:uid="{D77EEB4A-D4DA-4D12-8521-759581B3340E}">
      <formula1>"男,女"</formula1>
    </dataValidation>
    <dataValidation type="list" allowBlank="1" showInputMessage="1" showErrorMessage="1" prompt="プルダウンから選択して下さい。_x000a_直接入力はできません。" sqref="AD20" xr:uid="{B5D78704-FFB0-48A9-96D6-1B9A84E6C2D1}">
      <formula1>"必修,選択"</formula1>
    </dataValidation>
    <dataValidation allowBlank="1" showInputMessage="1" showErrorMessage="1" prompt="希望テーマ番号を選択すると自動入力されます。" sqref="L46 L34 L58" xr:uid="{A8101BE4-7269-458C-9618-9AF22BC8B768}"/>
    <dataValidation type="list" allowBlank="1" showInputMessage="1" showErrorMessage="1" prompt="プルダウンから選択して下さい。_x000a_直接入力はできません。" sqref="H71 I70:AA70" xr:uid="{2A72FDF0-C644-4B4B-B49D-48A1593BC24D}">
      <formula1>"1.　豊技大への進学を希望している,2.　選択肢の一つである,3　.就職希望,4.　進路は未定"</formula1>
    </dataValidation>
    <dataValidation type="list" allowBlank="1" showInputMessage="1" showErrorMessage="1" prompt="プルダウンから選択して下さい。_x000a_直接入力はできません。" sqref="O75" xr:uid="{69D3D9B7-1151-492D-9E91-713C8D1693CB}">
      <formula1>"1.　現住所から通学,2.　親類宅、友人宅等から通学,3.　ビジネスホテル        "</formula1>
    </dataValidation>
    <dataValidation type="list" allowBlank="1" showInputMessage="1" showErrorMessage="1" prompt="プルダウンから選択して下さい。_x000a_直接入力はできません。" sqref="T24" xr:uid="{03E65869-A57F-47B4-8C53-B2301B270DA1}">
      <formula1>"有,無,　"</formula1>
    </dataValidation>
    <dataValidation type="list" allowBlank="1" showInputMessage="1" showErrorMessage="1" prompt="プルダウンから選択して下さい。_x000a_直接入力はできません。" sqref="J37 J49 J61" xr:uid="{5FDC9088-DF67-4498-BD91-859D0E1D9F01}">
      <formula1>"合致している,不安な要素がある"</formula1>
    </dataValidation>
    <dataValidation imeMode="on" allowBlank="1" showInputMessage="1" showErrorMessage="1" sqref="G40 G10 P20 L62 Y13 J16 Y16 AE16 AK79 Z21 L38 L50 G52 G64 M78:M79 G12:G14" xr:uid="{E2D30C34-A803-424D-BE2C-82A88AA5A975}"/>
    <dataValidation imeMode="off" allowBlank="1" showInputMessage="1" showErrorMessage="1" sqref="AC6 Y7 AE7 AI7 AG8 H9 O9 Y9 AD9 AI9 J11 Y15 AD15 AI15 I17 N17 S17 Y17 AD17 AI17 J18:J19 M9 K21 R80 M80 W80" xr:uid="{6774D4CA-151C-4BEA-9699-CDAA0D2BB8B9}"/>
    <dataValidation allowBlank="1" showErrorMessage="1" prompt="プルダウンから選択して下さい。_x000a_直接入力はできません。" sqref="G8 K8" xr:uid="{3E2C434D-69D7-4905-9DF0-7832DDF6E319}"/>
    <dataValidation type="list" allowBlank="1" showInputMessage="1" showErrorMessage="1" prompt="プルダウンから選択して下さい。_x000a_直接入力はできません。" sqref="I21 I24" xr:uid="{47BFF25B-970F-43C5-8605-9AEE9381E510}">
      <formula1>"有,無"</formula1>
    </dataValidation>
    <dataValidation imeMode="on" allowBlank="1" showInputMessage="1" showErrorMessage="1" prompt="例1）_x000a_得意分野：○○_x000a_既修得科目：○○、○○（希望テーマに関わりのある科目等）_x000a_研究テーマ：（ある場合は記入）_x000a__x000a_例2）_x000a_○○が得意です。また、現在○○○○の研究をしています。今まで○○、○○等を勉強してきましたので実習に生かせると思います。" sqref="G26" xr:uid="{B498594C-4016-44BB-91F3-8FCB379164AE}"/>
  </dataValidations>
  <pageMargins left="0.94488188976377963" right="0.70866141732283472" top="0.74803149606299213" bottom="0.74803149606299213" header="0.31496062992125984" footer="0.31496062992125984"/>
  <pageSetup paperSize="9" scale="90" fitToHeight="0" orientation="portrait" r:id="rId1"/>
  <headerFooter alignWithMargins="0"/>
  <rowBreaks count="1" manualBreakCount="1">
    <brk id="44" max="37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4008D5E-7A00-4DEC-9587-0A58EF8181CB}">
          <x14:formula1>
            <xm:f>'データテーブル（本科）'!$A$2:$A$63</xm:f>
          </x14:formula1>
          <xm:sqref>L33:V33 L45:V45 L57:V57</xm:sqref>
        </x14:dataValidation>
        <x14:dataValidation type="list" allowBlank="1" showInputMessage="1" showErrorMessage="1" prompt="プルダウンから選択して下さい。_x000a_直接入力はできません。" xr:uid="{41B3635C-94D9-4204-9016-51D789C7A25D}">
          <x14:formula1>
            <xm:f>高専テーブル!$A$1:$A$63</xm:f>
          </x14:formula1>
          <xm:sqref>G5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01677-9420-4418-BE05-A44F296EA42A}">
  <sheetPr codeName="Sheet5"/>
  <dimension ref="A1:BF4"/>
  <sheetViews>
    <sheetView topLeftCell="AL1" workbookViewId="0">
      <selection activeCell="AG8" sqref="AG8:AH8"/>
    </sheetView>
  </sheetViews>
  <sheetFormatPr defaultRowHeight="13.5" x14ac:dyDescent="0.15"/>
  <cols>
    <col min="1" max="1" width="14.5" customWidth="1"/>
    <col min="2" max="2" width="6.75" customWidth="1"/>
    <col min="3" max="3" width="10.75" customWidth="1"/>
    <col min="8" max="8" width="12.25" customWidth="1"/>
  </cols>
  <sheetData>
    <row r="1" spans="1:58" s="11" customFormat="1" x14ac:dyDescent="0.15">
      <c r="A1" s="9" t="s">
        <v>142</v>
      </c>
      <c r="B1" s="9" t="s">
        <v>110</v>
      </c>
      <c r="C1" s="9" t="s">
        <v>296</v>
      </c>
      <c r="D1" s="9" t="s">
        <v>111</v>
      </c>
      <c r="E1" s="9" t="s">
        <v>112</v>
      </c>
      <c r="F1" s="9" t="s">
        <v>113</v>
      </c>
      <c r="G1" s="10" t="s">
        <v>114</v>
      </c>
      <c r="H1" s="10" t="s">
        <v>206</v>
      </c>
      <c r="I1" s="9" t="s">
        <v>115</v>
      </c>
      <c r="J1" s="9" t="s">
        <v>116</v>
      </c>
      <c r="K1" s="9" t="s">
        <v>209</v>
      </c>
      <c r="L1" s="9" t="s">
        <v>208</v>
      </c>
      <c r="M1" s="9" t="s">
        <v>207</v>
      </c>
      <c r="N1" s="9" t="s">
        <v>117</v>
      </c>
      <c r="O1" s="9" t="s">
        <v>210</v>
      </c>
      <c r="P1" s="9" t="s">
        <v>211</v>
      </c>
      <c r="Q1" s="9" t="s">
        <v>212</v>
      </c>
      <c r="R1" s="9" t="s">
        <v>213</v>
      </c>
      <c r="S1" s="9" t="s">
        <v>214</v>
      </c>
      <c r="T1" s="9" t="s">
        <v>215</v>
      </c>
      <c r="U1" s="9" t="s">
        <v>216</v>
      </c>
      <c r="V1" s="9" t="s">
        <v>217</v>
      </c>
      <c r="W1" s="9" t="s">
        <v>218</v>
      </c>
      <c r="X1" s="9" t="s">
        <v>219</v>
      </c>
      <c r="Y1" s="9" t="s">
        <v>220</v>
      </c>
      <c r="Z1" s="9" t="s">
        <v>221</v>
      </c>
      <c r="AA1" s="9" t="s">
        <v>222</v>
      </c>
      <c r="AB1" s="9" t="s">
        <v>223</v>
      </c>
      <c r="AC1" s="9" t="s">
        <v>118</v>
      </c>
      <c r="AD1" s="9" t="s">
        <v>119</v>
      </c>
      <c r="AE1" s="9" t="s">
        <v>120</v>
      </c>
      <c r="AF1" s="9" t="s">
        <v>121</v>
      </c>
      <c r="AG1" s="9" t="s">
        <v>224</v>
      </c>
      <c r="AH1" s="9" t="s">
        <v>122</v>
      </c>
      <c r="AI1" s="9" t="s">
        <v>55</v>
      </c>
      <c r="AJ1" s="9" t="s">
        <v>123</v>
      </c>
      <c r="AK1" s="9" t="s">
        <v>124</v>
      </c>
      <c r="AL1" s="9" t="s">
        <v>225</v>
      </c>
      <c r="AM1" s="9" t="s">
        <v>226</v>
      </c>
      <c r="AN1" s="9" t="s">
        <v>125</v>
      </c>
      <c r="AO1" s="9" t="s">
        <v>126</v>
      </c>
      <c r="AP1" s="9" t="s">
        <v>297</v>
      </c>
      <c r="AQ1" s="9" t="s">
        <v>127</v>
      </c>
      <c r="AR1" s="9" t="s">
        <v>232</v>
      </c>
      <c r="AS1" s="9" t="s">
        <v>128</v>
      </c>
      <c r="AT1" s="9" t="s">
        <v>129</v>
      </c>
      <c r="AU1" s="9" t="s">
        <v>130</v>
      </c>
      <c r="AV1" s="9" t="s">
        <v>131</v>
      </c>
      <c r="AW1" s="9" t="s">
        <v>132</v>
      </c>
      <c r="AX1" s="9" t="s">
        <v>133</v>
      </c>
      <c r="AY1" s="9" t="s">
        <v>134</v>
      </c>
      <c r="AZ1" s="9" t="s">
        <v>135</v>
      </c>
      <c r="BA1" s="9" t="s">
        <v>136</v>
      </c>
      <c r="BB1" s="9" t="s">
        <v>137</v>
      </c>
      <c r="BC1" s="9" t="s">
        <v>138</v>
      </c>
      <c r="BD1" s="11" t="s">
        <v>139</v>
      </c>
      <c r="BE1" s="11" t="s">
        <v>140</v>
      </c>
      <c r="BF1" s="11" t="s">
        <v>141</v>
      </c>
    </row>
    <row r="2" spans="1:58" s="80" customFormat="1" x14ac:dyDescent="0.15">
      <c r="A2" s="80" t="str">
        <f>申込書!$AC$3&amp;申込書!$AF$3&amp;申込書!$AG$3&amp;申込書!$AI$3&amp;申込書!$AJ$3&amp;申込書!$AL$3</f>
        <v>年月日</v>
      </c>
      <c r="B2" s="80" t="e">
        <f>INDEX(高専テーブル!$A$1:$B$63,MATCH(申込書!$G$5,高専テーブル!$A$1:$A$63,0),2)</f>
        <v>#N/A</v>
      </c>
      <c r="C2" s="80">
        <f>申込書!$G$5</f>
        <v>0</v>
      </c>
      <c r="D2" s="80">
        <f>申込書!$G$7</f>
        <v>0</v>
      </c>
      <c r="E2" s="80">
        <f>申込書!G6</f>
        <v>0</v>
      </c>
      <c r="F2" s="80">
        <f>申込書!$V$6</f>
        <v>0</v>
      </c>
      <c r="G2" s="80">
        <f>申込書!AC6</f>
        <v>0</v>
      </c>
      <c r="H2" s="80" t="str">
        <f>申込書!$Y$7&amp;申込書!$AC$7&amp;申込書!$AE$7&amp;申込書!$AG$7&amp;申込書!$AI$7&amp;申込書!$AK$7</f>
        <v>年月日</v>
      </c>
      <c r="I2" s="80">
        <f>申込書!$K$8</f>
        <v>0</v>
      </c>
      <c r="J2">
        <f>申込書!$AG$8</f>
        <v>0</v>
      </c>
      <c r="K2" s="80" t="str">
        <f>申込書!$H$9&amp;申込書!$M$9&amp;申込書!$O$9</f>
        <v>-</v>
      </c>
      <c r="L2" s="80" t="str">
        <f>申込書!Y$9&amp;申込書!AC$9&amp;申込書!AD$9&amp;申込書!AH$9&amp;申込書!AI$9</f>
        <v>－－</v>
      </c>
      <c r="M2" s="80">
        <f>申込書!$G$10</f>
        <v>0</v>
      </c>
      <c r="N2" s="80">
        <f>申込書!$J$11</f>
        <v>0</v>
      </c>
      <c r="O2" s="80">
        <f>申込書!$G$13</f>
        <v>0</v>
      </c>
      <c r="P2" s="80">
        <f>申込書!$G$12</f>
        <v>0</v>
      </c>
      <c r="Q2" s="80">
        <f>申込書!$Y$13</f>
        <v>0</v>
      </c>
      <c r="R2" s="80">
        <f>申込書!$G$14</f>
        <v>0</v>
      </c>
      <c r="S2" s="80" t="str">
        <f>申込書!$Y$15&amp;申込書!$AC$15&amp;申込書!$AD$15&amp;申込書!$AH$15&amp;申込書!$AI$15</f>
        <v>－－</v>
      </c>
      <c r="T2" s="80">
        <f>申込書!$J$16</f>
        <v>0</v>
      </c>
      <c r="U2" s="80">
        <f>申込書!$Y$16</f>
        <v>0</v>
      </c>
      <c r="V2" s="80">
        <f>申込書!$AE$16</f>
        <v>0</v>
      </c>
      <c r="W2" s="80" t="str">
        <f>申込書!$I$17&amp;申込書!$M$17&amp;申込書!$N$17&amp;申込書!$R$17&amp;申込書!$S$17</f>
        <v>－－</v>
      </c>
      <c r="X2" s="80" t="str">
        <f>申込書!$Y$17&amp;申込書!$AC$17&amp;申込書!$AD$17&amp;申込書!$AH$17&amp;申込書!$AI$17</f>
        <v>－－</v>
      </c>
      <c r="Y2" s="80">
        <f>申込書!$J$18</f>
        <v>0</v>
      </c>
      <c r="Z2" s="80">
        <f>申込書!$P$20</f>
        <v>0</v>
      </c>
      <c r="AA2" s="80">
        <f>申込書!$AD$20</f>
        <v>0</v>
      </c>
      <c r="AB2" s="80">
        <f>申込書!$I$21</f>
        <v>0</v>
      </c>
      <c r="AC2" s="80" t="str">
        <f>申込書!$K$21&amp;""</f>
        <v/>
      </c>
      <c r="AD2" s="80" t="str">
        <f>申込書!$Z$21&amp;""</f>
        <v/>
      </c>
      <c r="AE2" s="80">
        <f>申込書!$I$24</f>
        <v>0</v>
      </c>
      <c r="AF2" s="80" t="str">
        <f>申込書!$T$24&amp;""</f>
        <v/>
      </c>
      <c r="AG2" s="80">
        <f>申込書!$G$26</f>
        <v>0</v>
      </c>
      <c r="AH2" t="str">
        <f>IF(申込書!L33&lt;&gt;"",1,"")</f>
        <v/>
      </c>
      <c r="AI2" s="80">
        <f>申込書!L33</f>
        <v>0</v>
      </c>
      <c r="AJ2" s="80" t="str">
        <f>申込書!L34</f>
        <v/>
      </c>
      <c r="AK2" s="80" t="str">
        <f>申込書!AB33</f>
        <v/>
      </c>
      <c r="AL2" s="80" t="str">
        <f>申込書!L35</f>
        <v/>
      </c>
      <c r="AM2" s="80">
        <f>申込書!G40</f>
        <v>0</v>
      </c>
      <c r="AN2" t="e">
        <f>INDEX(その他データテーブル!$A$1:$B$4,MATCH(申込書!$H$71,その他データテーブル!$A$1:$A$4,0),2)</f>
        <v>#N/A</v>
      </c>
      <c r="AO2" t="e">
        <f>INDEX(その他データテーブル!$D$1:$E$3,MATCH(申込書!$O$75,その他データテーブル!$D$1:$D$3,0),2)</f>
        <v>#N/A</v>
      </c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 s="80" t="e" cm="1">
        <f t="array" aca="1" ref="BD2" ca="1">_xlfn.IFS(INDIRECT("AJ4")&lt;&gt;"","有３",AND(INDIRECT("AJ4")&lt;&gt;"3",INDIRECT("AJ3")&lt;&gt;""),"有２",AND(INDIRECT("AJ4")&lt;&gt;"3",INDIRECT("AJ3")&lt;&gt;"2",INDIRECT("AJ2")&lt;&gt;""),"有１")</f>
        <v>#N/A</v>
      </c>
      <c r="BE2"/>
      <c r="BF2"/>
    </row>
    <row r="3" spans="1:58" s="80" customFormat="1" x14ac:dyDescent="0.15">
      <c r="A3" s="80" t="str">
        <f>申込書!$AC$3&amp;申込書!$AF$3&amp;申込書!$AG$3&amp;申込書!$AI$3&amp;申込書!$AJ$3&amp;申込書!$AL$3</f>
        <v>年月日</v>
      </c>
      <c r="B3" s="80" t="e">
        <f>INDEX(高専テーブル!$A$1:$B$63,MATCH(申込書!$G$5,高専テーブル!$A$1:$A$63,0),2)</f>
        <v>#N/A</v>
      </c>
      <c r="C3" s="80">
        <f>申込書!$G$5</f>
        <v>0</v>
      </c>
      <c r="D3" s="80">
        <f>申込書!$G$7</f>
        <v>0</v>
      </c>
      <c r="E3" s="80">
        <f>申込書!G6</f>
        <v>0</v>
      </c>
      <c r="F3" s="80">
        <f>申込書!$V$6</f>
        <v>0</v>
      </c>
      <c r="G3" s="80">
        <f>申込書!AC6</f>
        <v>0</v>
      </c>
      <c r="H3" s="80" t="str">
        <f>申込書!$Y$7&amp;申込書!$AC$7&amp;申込書!$AE$7&amp;申込書!$AG$7&amp;申込書!$AI$7&amp;申込書!$AK$7</f>
        <v>年月日</v>
      </c>
      <c r="I3" s="80">
        <f>申込書!$K$8</f>
        <v>0</v>
      </c>
      <c r="J3">
        <f>申込書!$AG$8</f>
        <v>0</v>
      </c>
      <c r="K3" s="80" t="str">
        <f>申込書!$H$9&amp;申込書!$M$9&amp;申込書!$O$9</f>
        <v>-</v>
      </c>
      <c r="L3" s="80" t="str">
        <f>申込書!Y$9&amp;申込書!AC$9&amp;申込書!AD$9&amp;申込書!AH$9&amp;申込書!AI$9</f>
        <v>－－</v>
      </c>
      <c r="M3" s="80">
        <f>申込書!$G$10</f>
        <v>0</v>
      </c>
      <c r="N3" s="80">
        <f>申込書!$J$11</f>
        <v>0</v>
      </c>
      <c r="O3" s="80">
        <f>申込書!$G$13</f>
        <v>0</v>
      </c>
      <c r="P3" s="80">
        <f>申込書!$G$12</f>
        <v>0</v>
      </c>
      <c r="Q3" s="80">
        <f>申込書!$Y$13</f>
        <v>0</v>
      </c>
      <c r="R3" s="80">
        <f>申込書!$G$14</f>
        <v>0</v>
      </c>
      <c r="S3" s="80" t="str">
        <f>申込書!$Y$15&amp;申込書!$AC$15&amp;申込書!$AD$15&amp;申込書!$AH$15&amp;申込書!$AI$15</f>
        <v>－－</v>
      </c>
      <c r="T3" s="80">
        <f>申込書!$J$16</f>
        <v>0</v>
      </c>
      <c r="U3" s="80">
        <f>申込書!$Y$16</f>
        <v>0</v>
      </c>
      <c r="V3" s="80">
        <f>申込書!$AE$16</f>
        <v>0</v>
      </c>
      <c r="W3" s="80" t="str">
        <f>申込書!$I$17&amp;申込書!$M$17&amp;申込書!$N$17&amp;申込書!$R$17&amp;申込書!$S$17</f>
        <v>－－</v>
      </c>
      <c r="X3" s="80" t="str">
        <f>申込書!$Y$17&amp;申込書!$AC$17&amp;申込書!$AD$17&amp;申込書!$AH$17&amp;申込書!$AI$17</f>
        <v>－－</v>
      </c>
      <c r="Y3" s="80">
        <f>申込書!$J$18</f>
        <v>0</v>
      </c>
      <c r="Z3" s="80">
        <f>申込書!$P$20</f>
        <v>0</v>
      </c>
      <c r="AA3" s="80">
        <f>申込書!$AD$20</f>
        <v>0</v>
      </c>
      <c r="AB3" s="80">
        <f>申込書!$I$21</f>
        <v>0</v>
      </c>
      <c r="AC3" s="80" t="str">
        <f>申込書!$K$21&amp;""</f>
        <v/>
      </c>
      <c r="AD3" s="80" t="str">
        <f>申込書!$Z$21&amp;""</f>
        <v/>
      </c>
      <c r="AE3" s="80">
        <f>申込書!$I$24</f>
        <v>0</v>
      </c>
      <c r="AF3" s="80" t="str">
        <f>申込書!$T$24&amp;""</f>
        <v/>
      </c>
      <c r="AG3" s="80">
        <f>申込書!$G$26</f>
        <v>0</v>
      </c>
      <c r="AH3" t="str">
        <f>IF(申込書!L45&lt;&gt;"",2,"")</f>
        <v/>
      </c>
      <c r="AI3" s="80">
        <f>申込書!L45</f>
        <v>0</v>
      </c>
      <c r="AJ3" s="80" t="str">
        <f>申込書!L46</f>
        <v/>
      </c>
      <c r="AK3" s="80" t="str">
        <f>申込書!AB45</f>
        <v/>
      </c>
      <c r="AL3" s="80" t="str">
        <f>申込書!L47</f>
        <v/>
      </c>
      <c r="AM3" s="80">
        <f>申込書!G52</f>
        <v>0</v>
      </c>
      <c r="AN3" t="e">
        <f>INDEX(その他データテーブル!$A$1:$B$4,MATCH(申込書!$H$71,その他データテーブル!$A$1:$A$4,0),2)</f>
        <v>#N/A</v>
      </c>
      <c r="AO3" t="e">
        <f>INDEX(その他データテーブル!$D$1:$E$3,MATCH(申込書!$O$75,その他データテーブル!$D$1:$D$3,0),2)</f>
        <v>#N/A</v>
      </c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 s="80" t="e" cm="1">
        <f t="array" aca="1" ref="BD3" ca="1">_xlfn.IFS(INDIRECT("AJ4")&lt;&gt;"","有３",AND(INDIRECT("AJ4")&lt;&gt;"3",INDIRECT("AJ3")&lt;&gt;""),"有２",AND(INDIRECT("AJ4")&lt;&gt;"3",INDIRECT("AJ3")&lt;&gt;"2",INDIRECT("AJ2")&lt;&gt;""),"有１")</f>
        <v>#N/A</v>
      </c>
      <c r="BE3"/>
      <c r="BF3"/>
    </row>
    <row r="4" spans="1:58" s="80" customFormat="1" x14ac:dyDescent="0.15">
      <c r="A4" s="80" t="str">
        <f>申込書!$AC$3&amp;申込書!$AF$3&amp;申込書!$AG$3&amp;申込書!$AI$3&amp;申込書!$AJ$3&amp;申込書!$AL$3</f>
        <v>年月日</v>
      </c>
      <c r="B4" s="80" t="e">
        <f>INDEX(高専テーブル!$A$1:$B$63,MATCH(申込書!$G$5,高専テーブル!$A$1:$A$63,0),2)</f>
        <v>#N/A</v>
      </c>
      <c r="C4" s="80">
        <f>申込書!$G$5</f>
        <v>0</v>
      </c>
      <c r="D4" s="80">
        <f>申込書!$G$7</f>
        <v>0</v>
      </c>
      <c r="E4" s="80">
        <f>申込書!G6</f>
        <v>0</v>
      </c>
      <c r="F4" s="80">
        <f>申込書!$V$6</f>
        <v>0</v>
      </c>
      <c r="G4" s="80">
        <f>申込書!AC6</f>
        <v>0</v>
      </c>
      <c r="H4" s="80" t="str">
        <f>申込書!$Y$7&amp;申込書!$AC$7&amp;申込書!$AE$7&amp;申込書!$AG$7&amp;申込書!$AI$7&amp;申込書!$AK$7</f>
        <v>年月日</v>
      </c>
      <c r="I4" s="80">
        <f>申込書!$K$8</f>
        <v>0</v>
      </c>
      <c r="J4">
        <f>申込書!$AG$8</f>
        <v>0</v>
      </c>
      <c r="K4" s="80" t="str">
        <f>申込書!$H$9&amp;申込書!$M$9&amp;申込書!$O$9</f>
        <v>-</v>
      </c>
      <c r="L4" s="80" t="str">
        <f>申込書!Y$9&amp;申込書!AC$9&amp;申込書!AD$9&amp;申込書!AH$9&amp;申込書!AI$9</f>
        <v>－－</v>
      </c>
      <c r="M4" s="80">
        <f>申込書!$G$10</f>
        <v>0</v>
      </c>
      <c r="N4" s="80">
        <f>申込書!$J$11</f>
        <v>0</v>
      </c>
      <c r="O4" s="80">
        <f>申込書!$G$13</f>
        <v>0</v>
      </c>
      <c r="P4" s="80">
        <f>申込書!$G$12</f>
        <v>0</v>
      </c>
      <c r="Q4" s="80">
        <f>申込書!$Y$13</f>
        <v>0</v>
      </c>
      <c r="R4" s="80">
        <f>申込書!$G$14</f>
        <v>0</v>
      </c>
      <c r="S4" s="80" t="str">
        <f>申込書!$Y$15&amp;申込書!$AC$15&amp;申込書!$AD$15&amp;申込書!$AH$15&amp;申込書!$AI$15</f>
        <v>－－</v>
      </c>
      <c r="T4" s="80">
        <f>申込書!$J$16</f>
        <v>0</v>
      </c>
      <c r="U4" s="80">
        <f>申込書!$Y$16</f>
        <v>0</v>
      </c>
      <c r="V4" s="80">
        <f>申込書!$AE$16</f>
        <v>0</v>
      </c>
      <c r="W4" s="80" t="str">
        <f>申込書!$I$17&amp;申込書!$M$17&amp;申込書!$N$17&amp;申込書!$R$17&amp;申込書!$S$17</f>
        <v>－－</v>
      </c>
      <c r="X4" s="80" t="str">
        <f>申込書!$Y$17&amp;申込書!$AC$17&amp;申込書!$AD$17&amp;申込書!$AH$17&amp;申込書!$AI$17</f>
        <v>－－</v>
      </c>
      <c r="Y4" s="80">
        <f>申込書!$J$18</f>
        <v>0</v>
      </c>
      <c r="Z4" s="80">
        <f>申込書!$P$20</f>
        <v>0</v>
      </c>
      <c r="AA4" s="80">
        <f>申込書!$AD$20</f>
        <v>0</v>
      </c>
      <c r="AB4" s="80">
        <f>申込書!$I$21</f>
        <v>0</v>
      </c>
      <c r="AC4" s="80" t="str">
        <f>申込書!$K$21&amp;""</f>
        <v/>
      </c>
      <c r="AD4" s="80" t="str">
        <f>申込書!$Z$21&amp;""</f>
        <v/>
      </c>
      <c r="AE4" s="80">
        <f>申込書!$I$24</f>
        <v>0</v>
      </c>
      <c r="AF4" s="80" t="str">
        <f>申込書!$T$24&amp;""</f>
        <v/>
      </c>
      <c r="AG4" s="80">
        <f>申込書!$G$26</f>
        <v>0</v>
      </c>
      <c r="AH4" t="str">
        <f>IF(申込書!L57&lt;&gt;"",3,"")</f>
        <v/>
      </c>
      <c r="AI4" s="80">
        <f>申込書!L57</f>
        <v>0</v>
      </c>
      <c r="AJ4" s="80" t="str">
        <f>申込書!L58</f>
        <v/>
      </c>
      <c r="AK4" s="80" t="str">
        <f>申込書!AB57</f>
        <v/>
      </c>
      <c r="AL4" s="80" t="str">
        <f>申込書!L59</f>
        <v/>
      </c>
      <c r="AM4" s="80">
        <f>申込書!G64</f>
        <v>0</v>
      </c>
      <c r="AN4" t="e">
        <f>INDEX(その他データテーブル!$A$1:$B$4,MATCH(申込書!$H$71,その他データテーブル!$A$1:$A$4,0),2)</f>
        <v>#N/A</v>
      </c>
      <c r="AO4" t="e">
        <f>INDEX(その他データテーブル!$D$1:$E$3,MATCH(申込書!$O$75,その他データテーブル!$D$1:$D$3,0),2)</f>
        <v>#N/A</v>
      </c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 s="80" t="e" cm="1">
        <f t="array" aca="1" ref="BD4" ca="1">_xlfn.IFS(INDIRECT("AJ4")&lt;&gt;"","有３",AND(INDIRECT("AJ4")&lt;&gt;"3",INDIRECT("AJ3")&lt;&gt;""),"有２",AND(INDIRECT("AJ4")&lt;&gt;"3",INDIRECT("AJ3")&lt;&gt;"2",INDIRECT("AJ2")&lt;&gt;""),"有１")</f>
        <v>#N/A</v>
      </c>
      <c r="BE4"/>
      <c r="BF4"/>
    </row>
  </sheetData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87"/>
  <sheetViews>
    <sheetView zoomScaleNormal="100" zoomScaleSheetLayoutView="100" workbookViewId="0">
      <selection activeCell="AG8" sqref="AG8:AH8"/>
    </sheetView>
  </sheetViews>
  <sheetFormatPr defaultColWidth="9" defaultRowHeight="13.5" x14ac:dyDescent="0.15"/>
  <cols>
    <col min="1" max="1" width="6.625" customWidth="1"/>
    <col min="2" max="2" width="49.75" customWidth="1"/>
    <col min="3" max="3" width="4.375" customWidth="1"/>
    <col min="4" max="4" width="20.125" customWidth="1"/>
    <col min="5" max="5" width="3.375" customWidth="1"/>
    <col min="6" max="6" width="16.625" customWidth="1"/>
    <col min="7" max="7" width="3.125" customWidth="1"/>
    <col min="8" max="8" width="7.875" customWidth="1"/>
    <col min="9" max="9" width="11.875" customWidth="1"/>
    <col min="10" max="259" width="35.75" customWidth="1"/>
  </cols>
  <sheetData>
    <row r="1" spans="1:9" x14ac:dyDescent="0.15">
      <c r="A1" s="27" t="s">
        <v>55</v>
      </c>
      <c r="B1" s="27" t="s">
        <v>56</v>
      </c>
      <c r="C1" s="27" t="s">
        <v>298</v>
      </c>
      <c r="D1" s="27" t="s">
        <v>299</v>
      </c>
      <c r="E1" s="27" t="s">
        <v>57</v>
      </c>
      <c r="F1" s="27" t="s">
        <v>300</v>
      </c>
      <c r="G1" s="27" t="s">
        <v>301</v>
      </c>
      <c r="H1" s="27" t="s">
        <v>303</v>
      </c>
      <c r="I1" s="27" t="s">
        <v>302</v>
      </c>
    </row>
    <row r="2" spans="1:9" ht="24.75" customHeight="1" x14ac:dyDescent="0.15">
      <c r="A2" s="28" t="s">
        <v>308</v>
      </c>
      <c r="B2" s="28" t="s">
        <v>309</v>
      </c>
      <c r="C2" s="28" t="s">
        <v>310</v>
      </c>
      <c r="D2" s="28" t="s">
        <v>311</v>
      </c>
      <c r="E2" s="28" t="s">
        <v>312</v>
      </c>
      <c r="F2" s="28" t="s">
        <v>313</v>
      </c>
      <c r="G2" s="29">
        <v>2</v>
      </c>
      <c r="H2" s="28" t="s">
        <v>314</v>
      </c>
      <c r="I2" s="28" t="s">
        <v>315</v>
      </c>
    </row>
    <row r="3" spans="1:9" ht="24.75" customHeight="1" x14ac:dyDescent="0.15">
      <c r="A3" s="28" t="s">
        <v>316</v>
      </c>
      <c r="B3" s="28" t="s">
        <v>317</v>
      </c>
      <c r="C3" s="28" t="s">
        <v>310</v>
      </c>
      <c r="D3" s="28" t="s">
        <v>311</v>
      </c>
      <c r="E3" s="28" t="s">
        <v>318</v>
      </c>
      <c r="F3" s="28" t="s">
        <v>319</v>
      </c>
      <c r="G3" s="29">
        <v>3</v>
      </c>
      <c r="H3" s="28" t="s">
        <v>320</v>
      </c>
      <c r="I3" s="28" t="s">
        <v>321</v>
      </c>
    </row>
    <row r="4" spans="1:9" ht="24.75" customHeight="1" x14ac:dyDescent="0.15">
      <c r="A4" s="28" t="s">
        <v>322</v>
      </c>
      <c r="B4" s="28" t="s">
        <v>323</v>
      </c>
      <c r="C4" s="28" t="s">
        <v>310</v>
      </c>
      <c r="D4" s="28" t="s">
        <v>311</v>
      </c>
      <c r="E4" s="28" t="s">
        <v>312</v>
      </c>
      <c r="F4" s="28" t="s">
        <v>313</v>
      </c>
      <c r="G4" s="29">
        <v>1</v>
      </c>
      <c r="H4" s="28" t="s">
        <v>314</v>
      </c>
      <c r="I4" s="28" t="s">
        <v>324</v>
      </c>
    </row>
    <row r="5" spans="1:9" ht="24.75" customHeight="1" x14ac:dyDescent="0.15">
      <c r="A5" s="28" t="s">
        <v>58</v>
      </c>
      <c r="B5" s="28" t="s">
        <v>325</v>
      </c>
      <c r="C5" s="28" t="s">
        <v>310</v>
      </c>
      <c r="D5" s="28" t="s">
        <v>311</v>
      </c>
      <c r="E5" s="28" t="s">
        <v>318</v>
      </c>
      <c r="F5" s="28" t="s">
        <v>319</v>
      </c>
      <c r="G5" s="29">
        <v>3</v>
      </c>
      <c r="H5" s="28" t="s">
        <v>320</v>
      </c>
      <c r="I5" s="28" t="s">
        <v>326</v>
      </c>
    </row>
    <row r="6" spans="1:9" ht="24.75" customHeight="1" x14ac:dyDescent="0.15">
      <c r="A6" s="28" t="s">
        <v>89</v>
      </c>
      <c r="B6" s="28" t="s">
        <v>327</v>
      </c>
      <c r="C6" s="28" t="s">
        <v>310</v>
      </c>
      <c r="D6" s="28" t="s">
        <v>311</v>
      </c>
      <c r="E6" s="28" t="s">
        <v>318</v>
      </c>
      <c r="F6" s="28" t="s">
        <v>319</v>
      </c>
      <c r="G6" s="29">
        <v>3</v>
      </c>
      <c r="H6" s="28" t="s">
        <v>328</v>
      </c>
      <c r="I6" s="28" t="s">
        <v>329</v>
      </c>
    </row>
    <row r="7" spans="1:9" ht="24.75" customHeight="1" x14ac:dyDescent="0.15">
      <c r="A7" s="28" t="s">
        <v>90</v>
      </c>
      <c r="B7" s="28" t="s">
        <v>330</v>
      </c>
      <c r="C7" s="28" t="s">
        <v>310</v>
      </c>
      <c r="D7" s="28" t="s">
        <v>311</v>
      </c>
      <c r="E7" s="28" t="s">
        <v>312</v>
      </c>
      <c r="F7" s="28" t="s">
        <v>313</v>
      </c>
      <c r="G7" s="29">
        <v>5</v>
      </c>
      <c r="H7" s="28" t="s">
        <v>314</v>
      </c>
      <c r="I7" s="28" t="s">
        <v>331</v>
      </c>
    </row>
    <row r="8" spans="1:9" ht="24.75" customHeight="1" x14ac:dyDescent="0.15">
      <c r="A8" s="28" t="s">
        <v>87</v>
      </c>
      <c r="B8" s="28" t="s">
        <v>332</v>
      </c>
      <c r="C8" s="28" t="s">
        <v>310</v>
      </c>
      <c r="D8" s="28" t="s">
        <v>311</v>
      </c>
      <c r="E8" s="28" t="s">
        <v>318</v>
      </c>
      <c r="F8" s="28" t="s">
        <v>319</v>
      </c>
      <c r="G8" s="29">
        <v>1</v>
      </c>
      <c r="H8" s="28" t="s">
        <v>314</v>
      </c>
      <c r="I8" s="28" t="s">
        <v>333</v>
      </c>
    </row>
    <row r="9" spans="1:9" ht="24.75" customHeight="1" x14ac:dyDescent="0.15">
      <c r="A9" s="28" t="s">
        <v>88</v>
      </c>
      <c r="B9" s="28" t="s">
        <v>93</v>
      </c>
      <c r="C9" s="28" t="s">
        <v>310</v>
      </c>
      <c r="D9" s="28" t="s">
        <v>311</v>
      </c>
      <c r="E9" s="28" t="s">
        <v>312</v>
      </c>
      <c r="F9" s="28" t="s">
        <v>313</v>
      </c>
      <c r="G9" s="29">
        <v>2</v>
      </c>
      <c r="H9" s="28" t="s">
        <v>314</v>
      </c>
      <c r="I9" s="28" t="s">
        <v>334</v>
      </c>
    </row>
    <row r="10" spans="1:9" ht="24.75" customHeight="1" x14ac:dyDescent="0.15">
      <c r="A10" s="28" t="s">
        <v>335</v>
      </c>
      <c r="B10" s="28" t="s">
        <v>93</v>
      </c>
      <c r="C10" s="28" t="s">
        <v>310</v>
      </c>
      <c r="D10" s="28" t="s">
        <v>311</v>
      </c>
      <c r="E10" s="28" t="s">
        <v>336</v>
      </c>
      <c r="F10" s="28" t="s">
        <v>337</v>
      </c>
      <c r="G10" s="29">
        <v>2</v>
      </c>
      <c r="H10" s="28" t="s">
        <v>314</v>
      </c>
      <c r="I10" s="28" t="s">
        <v>334</v>
      </c>
    </row>
    <row r="11" spans="1:9" ht="24.75" customHeight="1" x14ac:dyDescent="0.15">
      <c r="A11" s="28" t="s">
        <v>338</v>
      </c>
      <c r="B11" s="28" t="s">
        <v>93</v>
      </c>
      <c r="C11" s="28" t="s">
        <v>310</v>
      </c>
      <c r="D11" s="28" t="s">
        <v>311</v>
      </c>
      <c r="E11" s="28" t="s">
        <v>318</v>
      </c>
      <c r="F11" s="28" t="s">
        <v>319</v>
      </c>
      <c r="G11" s="29">
        <v>2</v>
      </c>
      <c r="H11" s="28" t="s">
        <v>314</v>
      </c>
      <c r="I11" s="28" t="s">
        <v>334</v>
      </c>
    </row>
    <row r="12" spans="1:9" ht="24.75" customHeight="1" x14ac:dyDescent="0.15">
      <c r="A12" s="28" t="s">
        <v>91</v>
      </c>
      <c r="B12" s="28" t="s">
        <v>339</v>
      </c>
      <c r="C12" s="28" t="s">
        <v>310</v>
      </c>
      <c r="D12" s="28" t="s">
        <v>311</v>
      </c>
      <c r="E12" s="28" t="s">
        <v>318</v>
      </c>
      <c r="F12" s="28" t="s">
        <v>319</v>
      </c>
      <c r="G12" s="29">
        <v>5</v>
      </c>
      <c r="H12" s="28" t="s">
        <v>328</v>
      </c>
      <c r="I12" s="28" t="s">
        <v>340</v>
      </c>
    </row>
    <row r="13" spans="1:9" ht="24.75" customHeight="1" x14ac:dyDescent="0.15">
      <c r="A13" s="28" t="s">
        <v>341</v>
      </c>
      <c r="B13" s="28" t="s">
        <v>339</v>
      </c>
      <c r="C13" s="28" t="s">
        <v>310</v>
      </c>
      <c r="D13" s="28" t="s">
        <v>311</v>
      </c>
      <c r="E13" s="28" t="s">
        <v>342</v>
      </c>
      <c r="F13" s="28" t="s">
        <v>343</v>
      </c>
      <c r="G13" s="29">
        <v>5</v>
      </c>
      <c r="H13" s="28" t="s">
        <v>328</v>
      </c>
      <c r="I13" s="28" t="s">
        <v>340</v>
      </c>
    </row>
    <row r="14" spans="1:9" ht="24.75" customHeight="1" x14ac:dyDescent="0.15">
      <c r="A14" s="28" t="s">
        <v>92</v>
      </c>
      <c r="B14" s="28" t="s">
        <v>344</v>
      </c>
      <c r="C14" s="28" t="s">
        <v>345</v>
      </c>
      <c r="D14" s="28" t="s">
        <v>346</v>
      </c>
      <c r="E14" s="28" t="s">
        <v>312</v>
      </c>
      <c r="F14" s="28" t="s">
        <v>313</v>
      </c>
      <c r="G14" s="29">
        <v>3</v>
      </c>
      <c r="H14" s="28" t="s">
        <v>328</v>
      </c>
      <c r="I14" s="28" t="s">
        <v>347</v>
      </c>
    </row>
    <row r="15" spans="1:9" ht="24.75" customHeight="1" x14ac:dyDescent="0.15">
      <c r="A15" s="28" t="s">
        <v>348</v>
      </c>
      <c r="B15" s="28" t="s">
        <v>349</v>
      </c>
      <c r="C15" s="28" t="s">
        <v>350</v>
      </c>
      <c r="D15" s="28" t="s">
        <v>351</v>
      </c>
      <c r="E15" s="28" t="s">
        <v>342</v>
      </c>
      <c r="F15" s="28" t="s">
        <v>343</v>
      </c>
      <c r="G15" s="29">
        <v>3</v>
      </c>
      <c r="H15" s="28" t="s">
        <v>320</v>
      </c>
      <c r="I15" s="28" t="s">
        <v>352</v>
      </c>
    </row>
    <row r="16" spans="1:9" ht="24.75" customHeight="1" x14ac:dyDescent="0.15">
      <c r="A16" s="28" t="s">
        <v>353</v>
      </c>
      <c r="B16" s="28" t="s">
        <v>97</v>
      </c>
      <c r="C16" s="28" t="s">
        <v>350</v>
      </c>
      <c r="D16" s="28" t="s">
        <v>351</v>
      </c>
      <c r="E16" s="28" t="s">
        <v>318</v>
      </c>
      <c r="F16" s="28" t="s">
        <v>319</v>
      </c>
      <c r="G16" s="29">
        <v>1</v>
      </c>
      <c r="H16" s="28" t="s">
        <v>320</v>
      </c>
      <c r="I16" s="28" t="s">
        <v>354</v>
      </c>
    </row>
    <row r="17" spans="1:9" ht="24.75" customHeight="1" x14ac:dyDescent="0.15">
      <c r="A17" s="28" t="s">
        <v>355</v>
      </c>
      <c r="B17" s="28" t="s">
        <v>356</v>
      </c>
      <c r="C17" s="28" t="s">
        <v>350</v>
      </c>
      <c r="D17" s="28" t="s">
        <v>351</v>
      </c>
      <c r="E17" s="28" t="s">
        <v>318</v>
      </c>
      <c r="F17" s="28" t="s">
        <v>319</v>
      </c>
      <c r="G17" s="29">
        <v>1</v>
      </c>
      <c r="H17" s="28" t="s">
        <v>328</v>
      </c>
      <c r="I17" s="28" t="s">
        <v>357</v>
      </c>
    </row>
    <row r="18" spans="1:9" ht="24.75" customHeight="1" x14ac:dyDescent="0.15">
      <c r="A18" s="28" t="s">
        <v>59</v>
      </c>
      <c r="B18" s="28" t="s">
        <v>358</v>
      </c>
      <c r="C18" s="28" t="s">
        <v>350</v>
      </c>
      <c r="D18" s="28" t="s">
        <v>351</v>
      </c>
      <c r="E18" s="28" t="s">
        <v>318</v>
      </c>
      <c r="F18" s="28" t="s">
        <v>319</v>
      </c>
      <c r="G18" s="29">
        <v>1</v>
      </c>
      <c r="H18" s="28" t="s">
        <v>328</v>
      </c>
      <c r="I18" s="28" t="s">
        <v>359</v>
      </c>
    </row>
    <row r="19" spans="1:9" ht="24.75" customHeight="1" x14ac:dyDescent="0.15">
      <c r="A19" s="28" t="s">
        <v>60</v>
      </c>
      <c r="B19" s="28" t="s">
        <v>95</v>
      </c>
      <c r="C19" s="28" t="s">
        <v>350</v>
      </c>
      <c r="D19" s="28" t="s">
        <v>351</v>
      </c>
      <c r="E19" s="28" t="s">
        <v>312</v>
      </c>
      <c r="F19" s="28" t="s">
        <v>313</v>
      </c>
      <c r="G19" s="29">
        <v>2</v>
      </c>
      <c r="H19" s="28" t="s">
        <v>328</v>
      </c>
      <c r="I19" s="28" t="s">
        <v>360</v>
      </c>
    </row>
    <row r="20" spans="1:9" ht="24.75" customHeight="1" x14ac:dyDescent="0.15">
      <c r="A20" s="28" t="s">
        <v>75</v>
      </c>
      <c r="B20" s="28" t="s">
        <v>361</v>
      </c>
      <c r="C20" s="28" t="s">
        <v>350</v>
      </c>
      <c r="D20" s="28" t="s">
        <v>351</v>
      </c>
      <c r="E20" s="28" t="s">
        <v>342</v>
      </c>
      <c r="F20" s="28" t="s">
        <v>343</v>
      </c>
      <c r="G20" s="29">
        <v>1</v>
      </c>
      <c r="H20" s="28" t="s">
        <v>320</v>
      </c>
      <c r="I20" s="28" t="s">
        <v>362</v>
      </c>
    </row>
    <row r="21" spans="1:9" ht="24.75" customHeight="1" x14ac:dyDescent="0.15">
      <c r="A21" s="28" t="s">
        <v>76</v>
      </c>
      <c r="B21" s="28" t="s">
        <v>363</v>
      </c>
      <c r="C21" s="28" t="s">
        <v>350</v>
      </c>
      <c r="D21" s="28" t="s">
        <v>351</v>
      </c>
      <c r="E21" s="28" t="s">
        <v>312</v>
      </c>
      <c r="F21" s="28" t="s">
        <v>313</v>
      </c>
      <c r="G21" s="29">
        <v>3</v>
      </c>
      <c r="H21" s="28" t="s">
        <v>328</v>
      </c>
      <c r="I21" s="28" t="s">
        <v>364</v>
      </c>
    </row>
    <row r="22" spans="1:9" ht="24.75" customHeight="1" x14ac:dyDescent="0.15">
      <c r="A22" s="28" t="s">
        <v>77</v>
      </c>
      <c r="B22" s="28" t="s">
        <v>96</v>
      </c>
      <c r="C22" s="28" t="s">
        <v>350</v>
      </c>
      <c r="D22" s="28" t="s">
        <v>351</v>
      </c>
      <c r="E22" s="28" t="s">
        <v>336</v>
      </c>
      <c r="F22" s="28" t="s">
        <v>337</v>
      </c>
      <c r="G22" s="29">
        <v>2</v>
      </c>
      <c r="H22" s="28" t="s">
        <v>320</v>
      </c>
      <c r="I22" s="28" t="s">
        <v>365</v>
      </c>
    </row>
    <row r="23" spans="1:9" ht="24.75" customHeight="1" x14ac:dyDescent="0.15">
      <c r="A23" s="28" t="s">
        <v>366</v>
      </c>
      <c r="B23" s="28" t="s">
        <v>96</v>
      </c>
      <c r="C23" s="28" t="s">
        <v>350</v>
      </c>
      <c r="D23" s="28" t="s">
        <v>351</v>
      </c>
      <c r="E23" s="28" t="s">
        <v>367</v>
      </c>
      <c r="F23" s="28" t="s">
        <v>368</v>
      </c>
      <c r="G23" s="29">
        <v>2</v>
      </c>
      <c r="H23" s="28" t="s">
        <v>320</v>
      </c>
      <c r="I23" s="28" t="s">
        <v>365</v>
      </c>
    </row>
    <row r="24" spans="1:9" ht="24.75" customHeight="1" x14ac:dyDescent="0.15">
      <c r="A24" s="28" t="s">
        <v>78</v>
      </c>
      <c r="B24" s="28" t="s">
        <v>81</v>
      </c>
      <c r="C24" s="28" t="s">
        <v>350</v>
      </c>
      <c r="D24" s="28" t="s">
        <v>351</v>
      </c>
      <c r="E24" s="28" t="s">
        <v>312</v>
      </c>
      <c r="F24" s="28" t="s">
        <v>313</v>
      </c>
      <c r="G24" s="29">
        <v>2</v>
      </c>
      <c r="H24" s="28" t="s">
        <v>328</v>
      </c>
      <c r="I24" s="28" t="s">
        <v>369</v>
      </c>
    </row>
    <row r="25" spans="1:9" ht="24.75" customHeight="1" x14ac:dyDescent="0.15">
      <c r="A25" s="28" t="s">
        <v>370</v>
      </c>
      <c r="B25" s="28" t="s">
        <v>81</v>
      </c>
      <c r="C25" s="28" t="s">
        <v>350</v>
      </c>
      <c r="D25" s="28" t="s">
        <v>351</v>
      </c>
      <c r="E25" s="28" t="s">
        <v>336</v>
      </c>
      <c r="F25" s="28" t="s">
        <v>337</v>
      </c>
      <c r="G25" s="29">
        <v>2</v>
      </c>
      <c r="H25" s="28" t="s">
        <v>328</v>
      </c>
      <c r="I25" s="28" t="s">
        <v>369</v>
      </c>
    </row>
    <row r="26" spans="1:9" ht="24.75" customHeight="1" x14ac:dyDescent="0.15">
      <c r="A26" s="28" t="s">
        <v>371</v>
      </c>
      <c r="B26" s="28" t="s">
        <v>81</v>
      </c>
      <c r="C26" s="28" t="s">
        <v>350</v>
      </c>
      <c r="D26" s="28" t="s">
        <v>351</v>
      </c>
      <c r="E26" s="28" t="s">
        <v>318</v>
      </c>
      <c r="F26" s="28" t="s">
        <v>319</v>
      </c>
      <c r="G26" s="29">
        <v>2</v>
      </c>
      <c r="H26" s="28" t="s">
        <v>328</v>
      </c>
      <c r="I26" s="28" t="s">
        <v>369</v>
      </c>
    </row>
    <row r="27" spans="1:9" ht="24.75" customHeight="1" x14ac:dyDescent="0.15">
      <c r="A27" s="28" t="s">
        <v>372</v>
      </c>
      <c r="B27" s="28" t="s">
        <v>81</v>
      </c>
      <c r="C27" s="28" t="s">
        <v>350</v>
      </c>
      <c r="D27" s="28" t="s">
        <v>351</v>
      </c>
      <c r="E27" s="28" t="s">
        <v>367</v>
      </c>
      <c r="F27" s="28" t="s">
        <v>368</v>
      </c>
      <c r="G27" s="29">
        <v>2</v>
      </c>
      <c r="H27" s="28" t="s">
        <v>328</v>
      </c>
      <c r="I27" s="28" t="s">
        <v>369</v>
      </c>
    </row>
    <row r="28" spans="1:9" ht="24.75" customHeight="1" x14ac:dyDescent="0.15">
      <c r="A28" s="28" t="s">
        <v>373</v>
      </c>
      <c r="B28" s="28" t="s">
        <v>374</v>
      </c>
      <c r="C28" s="28" t="s">
        <v>375</v>
      </c>
      <c r="D28" s="28" t="s">
        <v>376</v>
      </c>
      <c r="E28" s="28" t="s">
        <v>312</v>
      </c>
      <c r="F28" s="28" t="s">
        <v>313</v>
      </c>
      <c r="G28" s="29">
        <v>2</v>
      </c>
      <c r="H28" s="28" t="s">
        <v>328</v>
      </c>
      <c r="I28" s="28" t="s">
        <v>377</v>
      </c>
    </row>
    <row r="29" spans="1:9" ht="24.75" customHeight="1" x14ac:dyDescent="0.15">
      <c r="A29" s="28" t="s">
        <v>106</v>
      </c>
      <c r="B29" s="28" t="s">
        <v>98</v>
      </c>
      <c r="C29" s="28" t="s">
        <v>375</v>
      </c>
      <c r="D29" s="28" t="s">
        <v>376</v>
      </c>
      <c r="E29" s="28" t="s">
        <v>312</v>
      </c>
      <c r="F29" s="28" t="s">
        <v>313</v>
      </c>
      <c r="G29" s="29">
        <v>6</v>
      </c>
      <c r="H29" s="28" t="s">
        <v>328</v>
      </c>
      <c r="I29" s="28" t="s">
        <v>378</v>
      </c>
    </row>
    <row r="30" spans="1:9" ht="24.75" customHeight="1" x14ac:dyDescent="0.15">
      <c r="A30" s="28" t="s">
        <v>61</v>
      </c>
      <c r="B30" s="28" t="s">
        <v>379</v>
      </c>
      <c r="C30" s="28" t="s">
        <v>375</v>
      </c>
      <c r="D30" s="28" t="s">
        <v>376</v>
      </c>
      <c r="E30" s="28" t="s">
        <v>342</v>
      </c>
      <c r="F30" s="28" t="s">
        <v>343</v>
      </c>
      <c r="G30" s="29">
        <v>4</v>
      </c>
      <c r="H30" s="28" t="s">
        <v>320</v>
      </c>
      <c r="I30" s="28" t="s">
        <v>380</v>
      </c>
    </row>
    <row r="31" spans="1:9" ht="24.75" customHeight="1" x14ac:dyDescent="0.15">
      <c r="A31" s="28" t="s">
        <v>62</v>
      </c>
      <c r="B31" s="28" t="s">
        <v>381</v>
      </c>
      <c r="C31" s="28" t="s">
        <v>375</v>
      </c>
      <c r="D31" s="28" t="s">
        <v>376</v>
      </c>
      <c r="E31" s="28" t="s">
        <v>342</v>
      </c>
      <c r="F31" s="28" t="s">
        <v>343</v>
      </c>
      <c r="G31" s="29">
        <v>2</v>
      </c>
      <c r="H31" s="28" t="s">
        <v>382</v>
      </c>
      <c r="I31" s="28" t="s">
        <v>383</v>
      </c>
    </row>
    <row r="32" spans="1:9" ht="24.75" customHeight="1" x14ac:dyDescent="0.15">
      <c r="A32" s="28" t="s">
        <v>384</v>
      </c>
      <c r="B32" s="28" t="s">
        <v>385</v>
      </c>
      <c r="C32" s="28" t="s">
        <v>375</v>
      </c>
      <c r="D32" s="28" t="s">
        <v>376</v>
      </c>
      <c r="E32" s="28" t="s">
        <v>318</v>
      </c>
      <c r="F32" s="28" t="s">
        <v>319</v>
      </c>
      <c r="G32" s="29">
        <v>2</v>
      </c>
      <c r="H32" s="28" t="s">
        <v>320</v>
      </c>
      <c r="I32" s="28" t="s">
        <v>386</v>
      </c>
    </row>
    <row r="33" spans="1:9" ht="24.75" customHeight="1" x14ac:dyDescent="0.15">
      <c r="A33" s="28" t="s">
        <v>63</v>
      </c>
      <c r="B33" s="28" t="s">
        <v>387</v>
      </c>
      <c r="C33" s="28" t="s">
        <v>375</v>
      </c>
      <c r="D33" s="28" t="s">
        <v>376</v>
      </c>
      <c r="E33" s="28" t="s">
        <v>342</v>
      </c>
      <c r="F33" s="28" t="s">
        <v>343</v>
      </c>
      <c r="G33" s="29">
        <v>2</v>
      </c>
      <c r="H33" s="28" t="s">
        <v>328</v>
      </c>
      <c r="I33" s="28" t="s">
        <v>388</v>
      </c>
    </row>
    <row r="34" spans="1:9" ht="24.75" customHeight="1" x14ac:dyDescent="0.15">
      <c r="A34" s="28" t="s">
        <v>64</v>
      </c>
      <c r="B34" s="28" t="s">
        <v>389</v>
      </c>
      <c r="C34" s="28" t="s">
        <v>375</v>
      </c>
      <c r="D34" s="28" t="s">
        <v>376</v>
      </c>
      <c r="E34" s="28" t="s">
        <v>336</v>
      </c>
      <c r="F34" s="28" t="s">
        <v>337</v>
      </c>
      <c r="G34" s="29">
        <v>4</v>
      </c>
      <c r="H34" s="28" t="s">
        <v>320</v>
      </c>
      <c r="I34" s="28" t="s">
        <v>390</v>
      </c>
    </row>
    <row r="35" spans="1:9" ht="24.75" customHeight="1" x14ac:dyDescent="0.15">
      <c r="A35" s="28" t="s">
        <v>65</v>
      </c>
      <c r="B35" s="28" t="s">
        <v>391</v>
      </c>
      <c r="C35" s="28" t="s">
        <v>375</v>
      </c>
      <c r="D35" s="28" t="s">
        <v>376</v>
      </c>
      <c r="E35" s="28" t="s">
        <v>312</v>
      </c>
      <c r="F35" s="28" t="s">
        <v>313</v>
      </c>
      <c r="G35" s="29">
        <v>4</v>
      </c>
      <c r="H35" s="28" t="s">
        <v>328</v>
      </c>
      <c r="I35" s="28" t="s">
        <v>392</v>
      </c>
    </row>
    <row r="36" spans="1:9" ht="24.75" customHeight="1" x14ac:dyDescent="0.15">
      <c r="A36" s="28" t="s">
        <v>82</v>
      </c>
      <c r="B36" s="28" t="s">
        <v>393</v>
      </c>
      <c r="C36" s="28" t="s">
        <v>375</v>
      </c>
      <c r="D36" s="28" t="s">
        <v>376</v>
      </c>
      <c r="E36" s="28" t="s">
        <v>318</v>
      </c>
      <c r="F36" s="28" t="s">
        <v>319</v>
      </c>
      <c r="G36" s="29">
        <v>2</v>
      </c>
      <c r="H36" s="28" t="s">
        <v>320</v>
      </c>
      <c r="I36" s="28" t="s">
        <v>394</v>
      </c>
    </row>
    <row r="37" spans="1:9" ht="24.75" customHeight="1" x14ac:dyDescent="0.15">
      <c r="A37" s="28" t="s">
        <v>66</v>
      </c>
      <c r="B37" s="28" t="s">
        <v>395</v>
      </c>
      <c r="C37" s="28" t="s">
        <v>375</v>
      </c>
      <c r="D37" s="28" t="s">
        <v>376</v>
      </c>
      <c r="E37" s="28" t="s">
        <v>318</v>
      </c>
      <c r="F37" s="28" t="s">
        <v>319</v>
      </c>
      <c r="G37" s="29">
        <v>4</v>
      </c>
      <c r="H37" s="28" t="s">
        <v>320</v>
      </c>
      <c r="I37" s="28" t="s">
        <v>396</v>
      </c>
    </row>
    <row r="38" spans="1:9" ht="24.75" customHeight="1" x14ac:dyDescent="0.15">
      <c r="A38" s="28" t="s">
        <v>94</v>
      </c>
      <c r="B38" s="28" t="s">
        <v>99</v>
      </c>
      <c r="C38" s="28" t="s">
        <v>375</v>
      </c>
      <c r="D38" s="28" t="s">
        <v>376</v>
      </c>
      <c r="E38" s="28" t="s">
        <v>312</v>
      </c>
      <c r="F38" s="28" t="s">
        <v>313</v>
      </c>
      <c r="G38" s="29">
        <v>6</v>
      </c>
      <c r="H38" s="28" t="s">
        <v>328</v>
      </c>
      <c r="I38" s="28" t="s">
        <v>397</v>
      </c>
    </row>
    <row r="39" spans="1:9" ht="24.75" customHeight="1" x14ac:dyDescent="0.15">
      <c r="A39" s="28" t="s">
        <v>398</v>
      </c>
      <c r="B39" s="28" t="s">
        <v>99</v>
      </c>
      <c r="C39" s="28" t="s">
        <v>375</v>
      </c>
      <c r="D39" s="28" t="s">
        <v>376</v>
      </c>
      <c r="E39" s="28" t="s">
        <v>342</v>
      </c>
      <c r="F39" s="28" t="s">
        <v>343</v>
      </c>
      <c r="G39" s="29">
        <v>6</v>
      </c>
      <c r="H39" s="28" t="s">
        <v>328</v>
      </c>
      <c r="I39" s="28" t="s">
        <v>397</v>
      </c>
    </row>
    <row r="40" spans="1:9" ht="24.75" customHeight="1" x14ac:dyDescent="0.15">
      <c r="A40" s="28" t="s">
        <v>399</v>
      </c>
      <c r="B40" s="28" t="s">
        <v>400</v>
      </c>
      <c r="C40" s="28" t="s">
        <v>375</v>
      </c>
      <c r="D40" s="28" t="s">
        <v>376</v>
      </c>
      <c r="E40" s="28" t="s">
        <v>318</v>
      </c>
      <c r="F40" s="28" t="s">
        <v>319</v>
      </c>
      <c r="G40" s="29">
        <v>2</v>
      </c>
      <c r="H40" s="28" t="s">
        <v>328</v>
      </c>
      <c r="I40" s="28" t="s">
        <v>401</v>
      </c>
    </row>
    <row r="41" spans="1:9" ht="24.75" customHeight="1" x14ac:dyDescent="0.15">
      <c r="A41" s="28" t="s">
        <v>402</v>
      </c>
      <c r="B41" s="28" t="s">
        <v>400</v>
      </c>
      <c r="C41" s="28" t="s">
        <v>375</v>
      </c>
      <c r="D41" s="28" t="s">
        <v>376</v>
      </c>
      <c r="E41" s="28" t="s">
        <v>342</v>
      </c>
      <c r="F41" s="28" t="s">
        <v>343</v>
      </c>
      <c r="G41" s="29">
        <v>2</v>
      </c>
      <c r="H41" s="28" t="s">
        <v>328</v>
      </c>
      <c r="I41" s="28" t="s">
        <v>401</v>
      </c>
    </row>
    <row r="42" spans="1:9" ht="24.75" customHeight="1" x14ac:dyDescent="0.15">
      <c r="A42" s="28" t="s">
        <v>403</v>
      </c>
      <c r="B42" s="28" t="s">
        <v>101</v>
      </c>
      <c r="C42" s="28" t="s">
        <v>404</v>
      </c>
      <c r="D42" s="28" t="s">
        <v>405</v>
      </c>
      <c r="E42" s="28" t="s">
        <v>312</v>
      </c>
      <c r="F42" s="28" t="s">
        <v>313</v>
      </c>
      <c r="G42" s="29">
        <v>2</v>
      </c>
      <c r="H42" s="28" t="s">
        <v>320</v>
      </c>
      <c r="I42" s="28" t="s">
        <v>406</v>
      </c>
    </row>
    <row r="43" spans="1:9" ht="24.75" customHeight="1" x14ac:dyDescent="0.15">
      <c r="A43" s="28" t="s">
        <v>407</v>
      </c>
      <c r="B43" s="28" t="s">
        <v>408</v>
      </c>
      <c r="C43" s="28" t="s">
        <v>404</v>
      </c>
      <c r="D43" s="28" t="s">
        <v>405</v>
      </c>
      <c r="E43" s="28" t="s">
        <v>312</v>
      </c>
      <c r="F43" s="28" t="s">
        <v>313</v>
      </c>
      <c r="G43" s="29">
        <v>2</v>
      </c>
      <c r="H43" s="28" t="s">
        <v>328</v>
      </c>
      <c r="I43" s="28" t="s">
        <v>409</v>
      </c>
    </row>
    <row r="44" spans="1:9" ht="24.75" customHeight="1" x14ac:dyDescent="0.15">
      <c r="A44" s="28" t="s">
        <v>410</v>
      </c>
      <c r="B44" s="28" t="s">
        <v>100</v>
      </c>
      <c r="C44" s="28" t="s">
        <v>404</v>
      </c>
      <c r="D44" s="28" t="s">
        <v>405</v>
      </c>
      <c r="E44" s="28" t="s">
        <v>312</v>
      </c>
      <c r="F44" s="28" t="s">
        <v>313</v>
      </c>
      <c r="G44" s="29">
        <v>1</v>
      </c>
      <c r="H44" s="28" t="s">
        <v>320</v>
      </c>
      <c r="I44" s="28" t="s">
        <v>411</v>
      </c>
    </row>
    <row r="45" spans="1:9" ht="24.75" customHeight="1" x14ac:dyDescent="0.15">
      <c r="A45" s="28" t="s">
        <v>79</v>
      </c>
      <c r="B45" s="28" t="s">
        <v>412</v>
      </c>
      <c r="C45" s="28" t="s">
        <v>404</v>
      </c>
      <c r="D45" s="28" t="s">
        <v>405</v>
      </c>
      <c r="E45" s="28" t="s">
        <v>318</v>
      </c>
      <c r="F45" s="28" t="s">
        <v>319</v>
      </c>
      <c r="G45" s="29">
        <v>2</v>
      </c>
      <c r="H45" s="28" t="s">
        <v>320</v>
      </c>
      <c r="I45" s="28" t="s">
        <v>413</v>
      </c>
    </row>
    <row r="46" spans="1:9" ht="24.75" customHeight="1" x14ac:dyDescent="0.15">
      <c r="A46" s="28" t="s">
        <v>414</v>
      </c>
      <c r="B46" s="28" t="s">
        <v>412</v>
      </c>
      <c r="C46" s="28" t="s">
        <v>404</v>
      </c>
      <c r="D46" s="28" t="s">
        <v>405</v>
      </c>
      <c r="E46" s="28" t="s">
        <v>342</v>
      </c>
      <c r="F46" s="28" t="s">
        <v>343</v>
      </c>
      <c r="G46" s="29">
        <v>2</v>
      </c>
      <c r="H46" s="28" t="s">
        <v>320</v>
      </c>
      <c r="I46" s="28" t="s">
        <v>413</v>
      </c>
    </row>
    <row r="47" spans="1:9" ht="24.75" customHeight="1" x14ac:dyDescent="0.15">
      <c r="A47" s="28" t="s">
        <v>67</v>
      </c>
      <c r="B47" s="28" t="s">
        <v>80</v>
      </c>
      <c r="C47" s="28" t="s">
        <v>415</v>
      </c>
      <c r="D47" s="28" t="s">
        <v>416</v>
      </c>
      <c r="E47" s="28" t="s">
        <v>312</v>
      </c>
      <c r="F47" s="28" t="s">
        <v>313</v>
      </c>
      <c r="G47" s="29">
        <v>2</v>
      </c>
      <c r="H47" s="28" t="s">
        <v>328</v>
      </c>
      <c r="I47" s="28" t="s">
        <v>417</v>
      </c>
    </row>
    <row r="48" spans="1:9" ht="24.75" customHeight="1" x14ac:dyDescent="0.15">
      <c r="A48" s="28" t="s">
        <v>418</v>
      </c>
      <c r="B48" s="28" t="s">
        <v>80</v>
      </c>
      <c r="C48" s="28" t="s">
        <v>415</v>
      </c>
      <c r="D48" s="28" t="s">
        <v>416</v>
      </c>
      <c r="E48" s="28" t="s">
        <v>336</v>
      </c>
      <c r="F48" s="28" t="s">
        <v>337</v>
      </c>
      <c r="G48" s="29">
        <v>2</v>
      </c>
      <c r="H48" s="28" t="s">
        <v>328</v>
      </c>
      <c r="I48" s="28" t="s">
        <v>417</v>
      </c>
    </row>
    <row r="49" spans="1:9" ht="24.75" customHeight="1" x14ac:dyDescent="0.15">
      <c r="A49" s="28" t="s">
        <v>419</v>
      </c>
      <c r="B49" s="28" t="s">
        <v>80</v>
      </c>
      <c r="C49" s="28" t="s">
        <v>415</v>
      </c>
      <c r="D49" s="28" t="s">
        <v>416</v>
      </c>
      <c r="E49" s="28" t="s">
        <v>318</v>
      </c>
      <c r="F49" s="28" t="s">
        <v>319</v>
      </c>
      <c r="G49" s="29">
        <v>2</v>
      </c>
      <c r="H49" s="28" t="s">
        <v>328</v>
      </c>
      <c r="I49" s="28" t="s">
        <v>417</v>
      </c>
    </row>
    <row r="50" spans="1:9" ht="24.75" customHeight="1" x14ac:dyDescent="0.15">
      <c r="A50" s="28" t="s">
        <v>420</v>
      </c>
      <c r="B50" s="28" t="s">
        <v>80</v>
      </c>
      <c r="C50" s="28" t="s">
        <v>415</v>
      </c>
      <c r="D50" s="28" t="s">
        <v>416</v>
      </c>
      <c r="E50" s="28" t="s">
        <v>367</v>
      </c>
      <c r="F50" s="28" t="s">
        <v>368</v>
      </c>
      <c r="G50" s="29">
        <v>2</v>
      </c>
      <c r="H50" s="28" t="s">
        <v>328</v>
      </c>
      <c r="I50" s="28" t="s">
        <v>417</v>
      </c>
    </row>
    <row r="51" spans="1:9" ht="24.75" customHeight="1" x14ac:dyDescent="0.15">
      <c r="A51" s="28" t="s">
        <v>421</v>
      </c>
      <c r="B51" s="28" t="s">
        <v>80</v>
      </c>
      <c r="C51" s="28" t="s">
        <v>415</v>
      </c>
      <c r="D51" s="28" t="s">
        <v>416</v>
      </c>
      <c r="E51" s="28" t="s">
        <v>342</v>
      </c>
      <c r="F51" s="28" t="s">
        <v>343</v>
      </c>
      <c r="G51" s="29">
        <v>2</v>
      </c>
      <c r="H51" s="28" t="s">
        <v>328</v>
      </c>
      <c r="I51" s="28" t="s">
        <v>417</v>
      </c>
    </row>
    <row r="52" spans="1:9" ht="24.75" customHeight="1" x14ac:dyDescent="0.15">
      <c r="A52" s="28" t="s">
        <v>68</v>
      </c>
      <c r="B52" s="28" t="s">
        <v>83</v>
      </c>
      <c r="C52" s="28" t="s">
        <v>404</v>
      </c>
      <c r="D52" s="28" t="s">
        <v>405</v>
      </c>
      <c r="E52" s="28" t="s">
        <v>312</v>
      </c>
      <c r="F52" s="28" t="s">
        <v>313</v>
      </c>
      <c r="G52" s="29">
        <v>4</v>
      </c>
      <c r="H52" s="28" t="s">
        <v>328</v>
      </c>
      <c r="I52" s="28" t="s">
        <v>422</v>
      </c>
    </row>
    <row r="53" spans="1:9" ht="24.75" customHeight="1" x14ac:dyDescent="0.15">
      <c r="A53" s="28" t="s">
        <v>423</v>
      </c>
      <c r="B53" s="28" t="s">
        <v>424</v>
      </c>
      <c r="C53" s="28" t="s">
        <v>425</v>
      </c>
      <c r="D53" s="28" t="s">
        <v>426</v>
      </c>
      <c r="E53" s="28" t="s">
        <v>312</v>
      </c>
      <c r="F53" s="28" t="s">
        <v>313</v>
      </c>
      <c r="G53" s="29">
        <v>4</v>
      </c>
      <c r="H53" s="28" t="s">
        <v>328</v>
      </c>
      <c r="I53" s="28" t="s">
        <v>427</v>
      </c>
    </row>
    <row r="54" spans="1:9" ht="24.75" customHeight="1" x14ac:dyDescent="0.15">
      <c r="A54" s="28" t="s">
        <v>428</v>
      </c>
      <c r="B54" s="28" t="s">
        <v>429</v>
      </c>
      <c r="C54" s="28" t="s">
        <v>425</v>
      </c>
      <c r="D54" s="28" t="s">
        <v>426</v>
      </c>
      <c r="E54" s="28" t="s">
        <v>312</v>
      </c>
      <c r="F54" s="28" t="s">
        <v>313</v>
      </c>
      <c r="G54" s="29">
        <v>4</v>
      </c>
      <c r="H54" s="28" t="s">
        <v>328</v>
      </c>
      <c r="I54" s="28" t="s">
        <v>430</v>
      </c>
    </row>
    <row r="55" spans="1:9" ht="24.75" customHeight="1" x14ac:dyDescent="0.15">
      <c r="A55" s="28" t="s">
        <v>431</v>
      </c>
      <c r="B55" s="28" t="s">
        <v>432</v>
      </c>
      <c r="C55" s="28" t="s">
        <v>425</v>
      </c>
      <c r="D55" s="28" t="s">
        <v>426</v>
      </c>
      <c r="E55" s="28" t="s">
        <v>312</v>
      </c>
      <c r="F55" s="28" t="s">
        <v>313</v>
      </c>
      <c r="G55" s="29">
        <v>2</v>
      </c>
      <c r="H55" s="28" t="s">
        <v>320</v>
      </c>
      <c r="I55" s="28" t="s">
        <v>433</v>
      </c>
    </row>
    <row r="56" spans="1:9" ht="24.75" customHeight="1" x14ac:dyDescent="0.15">
      <c r="A56" s="28" t="s">
        <v>69</v>
      </c>
      <c r="B56" s="28" t="s">
        <v>434</v>
      </c>
      <c r="C56" s="28" t="s">
        <v>425</v>
      </c>
      <c r="D56" s="28" t="s">
        <v>426</v>
      </c>
      <c r="E56" s="28" t="s">
        <v>312</v>
      </c>
      <c r="F56" s="28" t="s">
        <v>313</v>
      </c>
      <c r="G56" s="29">
        <v>3</v>
      </c>
      <c r="H56" s="28" t="s">
        <v>320</v>
      </c>
      <c r="I56" s="28" t="s">
        <v>435</v>
      </c>
    </row>
    <row r="57" spans="1:9" ht="24.75" customHeight="1" x14ac:dyDescent="0.15">
      <c r="A57" s="28" t="s">
        <v>70</v>
      </c>
      <c r="B57" s="28" t="s">
        <v>436</v>
      </c>
      <c r="C57" s="28" t="s">
        <v>425</v>
      </c>
      <c r="D57" s="28" t="s">
        <v>426</v>
      </c>
      <c r="E57" s="28" t="s">
        <v>312</v>
      </c>
      <c r="F57" s="28" t="s">
        <v>313</v>
      </c>
      <c r="G57" s="29">
        <v>5</v>
      </c>
      <c r="H57" s="28" t="s">
        <v>314</v>
      </c>
      <c r="I57" s="28" t="s">
        <v>437</v>
      </c>
    </row>
    <row r="58" spans="1:9" ht="24.75" customHeight="1" x14ac:dyDescent="0.15">
      <c r="A58" s="28" t="s">
        <v>438</v>
      </c>
      <c r="B58" s="28" t="s">
        <v>436</v>
      </c>
      <c r="C58" s="28" t="s">
        <v>425</v>
      </c>
      <c r="D58" s="28" t="s">
        <v>426</v>
      </c>
      <c r="E58" s="28" t="s">
        <v>318</v>
      </c>
      <c r="F58" s="28" t="s">
        <v>319</v>
      </c>
      <c r="G58" s="29">
        <v>5</v>
      </c>
      <c r="H58" s="28" t="s">
        <v>314</v>
      </c>
      <c r="I58" s="28" t="s">
        <v>437</v>
      </c>
    </row>
    <row r="59" spans="1:9" ht="24.75" customHeight="1" x14ac:dyDescent="0.15">
      <c r="A59" s="28" t="s">
        <v>71</v>
      </c>
      <c r="B59" s="28" t="s">
        <v>439</v>
      </c>
      <c r="C59" s="28" t="s">
        <v>425</v>
      </c>
      <c r="D59" s="28" t="s">
        <v>426</v>
      </c>
      <c r="E59" s="28" t="s">
        <v>312</v>
      </c>
      <c r="F59" s="28" t="s">
        <v>313</v>
      </c>
      <c r="G59" s="29">
        <v>3</v>
      </c>
      <c r="H59" s="28" t="s">
        <v>320</v>
      </c>
      <c r="I59" s="28" t="s">
        <v>440</v>
      </c>
    </row>
    <row r="60" spans="1:9" ht="24.75" customHeight="1" x14ac:dyDescent="0.15">
      <c r="A60" s="28" t="s">
        <v>441</v>
      </c>
      <c r="B60" s="28" t="s">
        <v>439</v>
      </c>
      <c r="C60" s="28" t="s">
        <v>425</v>
      </c>
      <c r="D60" s="28" t="s">
        <v>426</v>
      </c>
      <c r="E60" s="28" t="s">
        <v>336</v>
      </c>
      <c r="F60" s="28" t="s">
        <v>337</v>
      </c>
      <c r="G60" s="29">
        <v>3</v>
      </c>
      <c r="H60" s="28" t="s">
        <v>320</v>
      </c>
      <c r="I60" s="28" t="s">
        <v>440</v>
      </c>
    </row>
    <row r="61" spans="1:9" ht="24.75" customHeight="1" x14ac:dyDescent="0.15">
      <c r="A61" s="28" t="s">
        <v>442</v>
      </c>
      <c r="B61" s="28" t="s">
        <v>439</v>
      </c>
      <c r="C61" s="28" t="s">
        <v>425</v>
      </c>
      <c r="D61" s="28" t="s">
        <v>426</v>
      </c>
      <c r="E61" s="28" t="s">
        <v>318</v>
      </c>
      <c r="F61" s="28" t="s">
        <v>319</v>
      </c>
      <c r="G61" s="29">
        <v>3</v>
      </c>
      <c r="H61" s="28" t="s">
        <v>320</v>
      </c>
      <c r="I61" s="28" t="s">
        <v>440</v>
      </c>
    </row>
    <row r="62" spans="1:9" ht="24.75" customHeight="1" x14ac:dyDescent="0.15">
      <c r="A62" s="28" t="s">
        <v>443</v>
      </c>
      <c r="B62" s="28" t="s">
        <v>444</v>
      </c>
      <c r="C62" s="28" t="s">
        <v>404</v>
      </c>
      <c r="D62" s="28" t="s">
        <v>405</v>
      </c>
      <c r="E62" s="28" t="s">
        <v>312</v>
      </c>
      <c r="F62" s="28" t="s">
        <v>313</v>
      </c>
      <c r="G62" s="29">
        <v>10</v>
      </c>
      <c r="H62" s="28" t="s">
        <v>320</v>
      </c>
      <c r="I62" s="28" t="s">
        <v>445</v>
      </c>
    </row>
    <row r="63" spans="1:9" ht="24.75" customHeight="1" x14ac:dyDescent="0.15">
      <c r="A63" s="28" t="s">
        <v>446</v>
      </c>
      <c r="B63" s="28" t="s">
        <v>447</v>
      </c>
      <c r="C63" s="28" t="s">
        <v>448</v>
      </c>
      <c r="D63" s="28" t="s">
        <v>449</v>
      </c>
      <c r="E63" s="28" t="s">
        <v>312</v>
      </c>
      <c r="F63" s="28" t="s">
        <v>313</v>
      </c>
      <c r="G63" s="29">
        <v>10</v>
      </c>
      <c r="H63" s="28" t="s">
        <v>320</v>
      </c>
      <c r="I63" s="28" t="s">
        <v>450</v>
      </c>
    </row>
    <row r="64" spans="1:9" x14ac:dyDescent="0.15">
      <c r="A64" s="6"/>
      <c r="B64" s="6"/>
      <c r="C64" s="8"/>
      <c r="D64" s="8"/>
      <c r="E64" s="8"/>
      <c r="F64" s="8"/>
      <c r="G64" s="8"/>
      <c r="H64" s="6"/>
    </row>
    <row r="65" spans="1:8" x14ac:dyDescent="0.15">
      <c r="A65" s="6"/>
      <c r="B65" s="6"/>
      <c r="C65" s="8"/>
      <c r="D65" s="8"/>
      <c r="E65" s="8"/>
      <c r="F65" s="8"/>
      <c r="G65" s="8"/>
      <c r="H65" s="6"/>
    </row>
    <row r="66" spans="1:8" x14ac:dyDescent="0.15">
      <c r="A66" s="7"/>
      <c r="B66" s="6"/>
      <c r="C66" s="8"/>
      <c r="D66" s="8"/>
      <c r="E66" s="8"/>
      <c r="F66" s="8"/>
      <c r="G66" s="8"/>
      <c r="H66" s="7"/>
    </row>
    <row r="67" spans="1:8" x14ac:dyDescent="0.15">
      <c r="A67" s="7"/>
      <c r="B67" s="6"/>
      <c r="C67" s="8"/>
      <c r="D67" s="8"/>
      <c r="E67" s="8"/>
      <c r="F67" s="8"/>
      <c r="G67" s="8"/>
      <c r="H67" s="7"/>
    </row>
    <row r="68" spans="1:8" x14ac:dyDescent="0.15">
      <c r="A68" s="7"/>
      <c r="B68" s="6"/>
      <c r="C68" s="8"/>
      <c r="D68" s="8"/>
      <c r="E68" s="8"/>
      <c r="F68" s="8"/>
      <c r="G68" s="8"/>
      <c r="H68" s="6"/>
    </row>
    <row r="69" spans="1:8" x14ac:dyDescent="0.15">
      <c r="A69" s="7"/>
      <c r="B69" s="6"/>
      <c r="C69" s="8"/>
      <c r="D69" s="8"/>
      <c r="E69" s="8"/>
      <c r="F69" s="8"/>
      <c r="G69" s="8"/>
      <c r="H69" s="6"/>
    </row>
    <row r="70" spans="1:8" x14ac:dyDescent="0.15">
      <c r="A70" s="7"/>
      <c r="B70" s="6"/>
      <c r="C70" s="8"/>
      <c r="D70" s="8"/>
      <c r="E70" s="8"/>
      <c r="F70" s="8"/>
      <c r="G70" s="8"/>
      <c r="H70" s="6"/>
    </row>
    <row r="71" spans="1:8" x14ac:dyDescent="0.15">
      <c r="A71" s="7"/>
      <c r="B71" s="6"/>
      <c r="C71" s="8"/>
      <c r="D71" s="8"/>
      <c r="E71" s="8"/>
      <c r="F71" s="8"/>
      <c r="G71" s="8"/>
      <c r="H71" s="6"/>
    </row>
    <row r="72" spans="1:8" x14ac:dyDescent="0.15">
      <c r="A72" s="7"/>
      <c r="B72" s="6"/>
      <c r="C72" s="8"/>
      <c r="D72" s="8"/>
      <c r="E72" s="8"/>
      <c r="F72" s="8"/>
      <c r="G72" s="8"/>
      <c r="H72" s="6"/>
    </row>
    <row r="73" spans="1:8" x14ac:dyDescent="0.15">
      <c r="A73" s="7"/>
      <c r="B73" s="6"/>
      <c r="C73" s="8"/>
      <c r="D73" s="8"/>
      <c r="E73" s="8"/>
      <c r="F73" s="8"/>
      <c r="G73" s="8"/>
      <c r="H73" s="6"/>
    </row>
    <row r="74" spans="1:8" x14ac:dyDescent="0.15">
      <c r="A74" s="7"/>
      <c r="B74" s="6"/>
      <c r="C74" s="8"/>
      <c r="D74" s="8"/>
      <c r="E74" s="8"/>
      <c r="F74" s="8"/>
      <c r="G74" s="8"/>
      <c r="H74" s="6"/>
    </row>
    <row r="84" spans="1:8" x14ac:dyDescent="0.15">
      <c r="A84" s="5"/>
    </row>
    <row r="85" spans="1:8" x14ac:dyDescent="0.15">
      <c r="A85" s="5"/>
      <c r="B85" s="5"/>
      <c r="C85" s="5"/>
      <c r="D85" s="5"/>
      <c r="E85" s="5"/>
      <c r="F85" s="5"/>
      <c r="G85" s="5"/>
      <c r="H85" s="5"/>
    </row>
    <row r="86" spans="1:8" x14ac:dyDescent="0.15">
      <c r="A86" s="5"/>
      <c r="B86" s="5"/>
      <c r="C86" s="5"/>
      <c r="D86" s="5"/>
      <c r="E86" s="5"/>
      <c r="F86" s="5"/>
      <c r="G86" s="5"/>
      <c r="H86" s="5"/>
    </row>
    <row r="87" spans="1:8" x14ac:dyDescent="0.15">
      <c r="B87" s="5"/>
      <c r="C87" s="5"/>
      <c r="D87" s="5"/>
      <c r="E87" s="5"/>
      <c r="F87" s="5"/>
      <c r="G87" s="5"/>
      <c r="H87" s="5"/>
    </row>
  </sheetData>
  <autoFilter ref="A1:I1" xr:uid="{00000000-0009-0000-0000-000001000000}"/>
  <phoneticPr fontId="3"/>
  <pageMargins left="0.7" right="0.7" top="0.75" bottom="0.75" header="0.3" footer="0.3"/>
  <pageSetup paperSize="9" scale="97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63"/>
  <sheetViews>
    <sheetView workbookViewId="0">
      <selection activeCell="AG8" sqref="AG8:AH8"/>
    </sheetView>
  </sheetViews>
  <sheetFormatPr defaultRowHeight="13.5" x14ac:dyDescent="0.15"/>
  <cols>
    <col min="2" max="2" width="9" style="12"/>
  </cols>
  <sheetData>
    <row r="1" spans="1:2" x14ac:dyDescent="0.15">
      <c r="A1" t="s">
        <v>233</v>
      </c>
      <c r="B1" s="12" t="s">
        <v>143</v>
      </c>
    </row>
    <row r="2" spans="1:2" x14ac:dyDescent="0.15">
      <c r="A2" t="s">
        <v>234</v>
      </c>
      <c r="B2" s="12" t="s">
        <v>179</v>
      </c>
    </row>
    <row r="3" spans="1:2" x14ac:dyDescent="0.15">
      <c r="A3" t="s">
        <v>235</v>
      </c>
      <c r="B3" s="12" t="s">
        <v>144</v>
      </c>
    </row>
    <row r="4" spans="1:2" x14ac:dyDescent="0.15">
      <c r="A4" t="s">
        <v>236</v>
      </c>
      <c r="B4" s="12" t="s">
        <v>145</v>
      </c>
    </row>
    <row r="5" spans="1:2" x14ac:dyDescent="0.15">
      <c r="A5" t="s">
        <v>237</v>
      </c>
      <c r="B5" s="12" t="s">
        <v>146</v>
      </c>
    </row>
    <row r="6" spans="1:2" x14ac:dyDescent="0.15">
      <c r="A6" t="s">
        <v>238</v>
      </c>
      <c r="B6" s="12" t="s">
        <v>147</v>
      </c>
    </row>
    <row r="7" spans="1:2" x14ac:dyDescent="0.15">
      <c r="A7" t="s">
        <v>239</v>
      </c>
      <c r="B7" s="12" t="s">
        <v>148</v>
      </c>
    </row>
    <row r="8" spans="1:2" x14ac:dyDescent="0.15">
      <c r="A8" t="s">
        <v>240</v>
      </c>
      <c r="B8" s="12" t="s">
        <v>149</v>
      </c>
    </row>
    <row r="9" spans="1:2" x14ac:dyDescent="0.15">
      <c r="A9" t="s">
        <v>241</v>
      </c>
      <c r="B9" s="12" t="s">
        <v>150</v>
      </c>
    </row>
    <row r="10" spans="1:2" x14ac:dyDescent="0.15">
      <c r="A10" t="s">
        <v>242</v>
      </c>
      <c r="B10" s="12" t="s">
        <v>151</v>
      </c>
    </row>
    <row r="11" spans="1:2" x14ac:dyDescent="0.15">
      <c r="A11" t="s">
        <v>243</v>
      </c>
      <c r="B11" s="12" t="s">
        <v>152</v>
      </c>
    </row>
    <row r="12" spans="1:2" x14ac:dyDescent="0.15">
      <c r="A12" t="s">
        <v>244</v>
      </c>
      <c r="B12" s="12" t="s">
        <v>153</v>
      </c>
    </row>
    <row r="13" spans="1:2" x14ac:dyDescent="0.15">
      <c r="A13" t="s">
        <v>245</v>
      </c>
      <c r="B13" s="12" t="s">
        <v>154</v>
      </c>
    </row>
    <row r="14" spans="1:2" x14ac:dyDescent="0.15">
      <c r="A14" t="s">
        <v>246</v>
      </c>
      <c r="B14" s="12" t="s">
        <v>155</v>
      </c>
    </row>
    <row r="15" spans="1:2" x14ac:dyDescent="0.15">
      <c r="A15" t="s">
        <v>247</v>
      </c>
      <c r="B15" s="12" t="s">
        <v>156</v>
      </c>
    </row>
    <row r="16" spans="1:2" x14ac:dyDescent="0.15">
      <c r="A16" t="s">
        <v>248</v>
      </c>
      <c r="B16" s="12" t="s">
        <v>157</v>
      </c>
    </row>
    <row r="17" spans="1:2" x14ac:dyDescent="0.15">
      <c r="A17" t="s">
        <v>249</v>
      </c>
      <c r="B17" s="12" t="s">
        <v>158</v>
      </c>
    </row>
    <row r="18" spans="1:2" x14ac:dyDescent="0.15">
      <c r="A18" t="s">
        <v>250</v>
      </c>
      <c r="B18" s="12" t="s">
        <v>159</v>
      </c>
    </row>
    <row r="19" spans="1:2" x14ac:dyDescent="0.15">
      <c r="A19" t="s">
        <v>251</v>
      </c>
      <c r="B19" s="12" t="s">
        <v>160</v>
      </c>
    </row>
    <row r="20" spans="1:2" x14ac:dyDescent="0.15">
      <c r="A20" t="s">
        <v>252</v>
      </c>
      <c r="B20" s="12" t="s">
        <v>161</v>
      </c>
    </row>
    <row r="21" spans="1:2" x14ac:dyDescent="0.15">
      <c r="A21" t="s">
        <v>253</v>
      </c>
      <c r="B21" s="12" t="s">
        <v>162</v>
      </c>
    </row>
    <row r="22" spans="1:2" x14ac:dyDescent="0.15">
      <c r="A22" t="s">
        <v>254</v>
      </c>
      <c r="B22" s="12" t="s">
        <v>163</v>
      </c>
    </row>
    <row r="23" spans="1:2" x14ac:dyDescent="0.15">
      <c r="A23" t="s">
        <v>255</v>
      </c>
      <c r="B23" s="12" t="s">
        <v>164</v>
      </c>
    </row>
    <row r="24" spans="1:2" x14ac:dyDescent="0.15">
      <c r="A24" t="s">
        <v>256</v>
      </c>
      <c r="B24" s="12" t="s">
        <v>165</v>
      </c>
    </row>
    <row r="25" spans="1:2" x14ac:dyDescent="0.15">
      <c r="A25" t="s">
        <v>257</v>
      </c>
      <c r="B25" s="12" t="s">
        <v>166</v>
      </c>
    </row>
    <row r="26" spans="1:2" x14ac:dyDescent="0.15">
      <c r="A26" t="s">
        <v>258</v>
      </c>
      <c r="B26" s="12" t="s">
        <v>167</v>
      </c>
    </row>
    <row r="27" spans="1:2" x14ac:dyDescent="0.15">
      <c r="A27" t="s">
        <v>259</v>
      </c>
      <c r="B27" s="12" t="s">
        <v>168</v>
      </c>
    </row>
    <row r="28" spans="1:2" x14ac:dyDescent="0.15">
      <c r="A28" t="s">
        <v>260</v>
      </c>
      <c r="B28" s="12" t="s">
        <v>169</v>
      </c>
    </row>
    <row r="29" spans="1:2" x14ac:dyDescent="0.15">
      <c r="A29" t="s">
        <v>261</v>
      </c>
      <c r="B29" s="12" t="s">
        <v>170</v>
      </c>
    </row>
    <row r="30" spans="1:2" x14ac:dyDescent="0.15">
      <c r="A30" t="s">
        <v>262</v>
      </c>
      <c r="B30" s="12" t="s">
        <v>171</v>
      </c>
    </row>
    <row r="31" spans="1:2" x14ac:dyDescent="0.15">
      <c r="A31" t="s">
        <v>263</v>
      </c>
      <c r="B31" s="12" t="s">
        <v>172</v>
      </c>
    </row>
    <row r="32" spans="1:2" x14ac:dyDescent="0.15">
      <c r="A32" t="s">
        <v>264</v>
      </c>
      <c r="B32" s="12" t="s">
        <v>173</v>
      </c>
    </row>
    <row r="33" spans="1:2" x14ac:dyDescent="0.15">
      <c r="A33" t="s">
        <v>265</v>
      </c>
      <c r="B33" s="12" t="s">
        <v>174</v>
      </c>
    </row>
    <row r="34" spans="1:2" x14ac:dyDescent="0.15">
      <c r="A34" t="s">
        <v>266</v>
      </c>
      <c r="B34" s="12" t="s">
        <v>175</v>
      </c>
    </row>
    <row r="35" spans="1:2" x14ac:dyDescent="0.15">
      <c r="A35" t="s">
        <v>267</v>
      </c>
      <c r="B35" s="12" t="s">
        <v>176</v>
      </c>
    </row>
    <row r="36" spans="1:2" x14ac:dyDescent="0.15">
      <c r="A36" t="s">
        <v>268</v>
      </c>
      <c r="B36" s="12" t="s">
        <v>177</v>
      </c>
    </row>
    <row r="37" spans="1:2" x14ac:dyDescent="0.15">
      <c r="A37" t="s">
        <v>269</v>
      </c>
      <c r="B37" s="12" t="s">
        <v>178</v>
      </c>
    </row>
    <row r="38" spans="1:2" x14ac:dyDescent="0.15">
      <c r="A38" t="s">
        <v>270</v>
      </c>
      <c r="B38" s="12" t="s">
        <v>180</v>
      </c>
    </row>
    <row r="39" spans="1:2" x14ac:dyDescent="0.15">
      <c r="A39" t="s">
        <v>271</v>
      </c>
      <c r="B39" s="12" t="s">
        <v>181</v>
      </c>
    </row>
    <row r="40" spans="1:2" x14ac:dyDescent="0.15">
      <c r="A40" t="s">
        <v>272</v>
      </c>
      <c r="B40" s="12" t="s">
        <v>182</v>
      </c>
    </row>
    <row r="41" spans="1:2" x14ac:dyDescent="0.15">
      <c r="A41" t="s">
        <v>273</v>
      </c>
      <c r="B41" s="12" t="s">
        <v>183</v>
      </c>
    </row>
    <row r="42" spans="1:2" x14ac:dyDescent="0.15">
      <c r="A42" t="s">
        <v>274</v>
      </c>
      <c r="B42" s="12" t="s">
        <v>184</v>
      </c>
    </row>
    <row r="43" spans="1:2" x14ac:dyDescent="0.15">
      <c r="A43" t="s">
        <v>275</v>
      </c>
      <c r="B43" s="12" t="s">
        <v>185</v>
      </c>
    </row>
    <row r="44" spans="1:2" x14ac:dyDescent="0.15">
      <c r="A44" t="s">
        <v>276</v>
      </c>
      <c r="B44" s="12" t="s">
        <v>186</v>
      </c>
    </row>
    <row r="45" spans="1:2" x14ac:dyDescent="0.15">
      <c r="A45" t="s">
        <v>277</v>
      </c>
      <c r="B45" s="12" t="s">
        <v>187</v>
      </c>
    </row>
    <row r="46" spans="1:2" x14ac:dyDescent="0.15">
      <c r="A46" t="s">
        <v>278</v>
      </c>
      <c r="B46" s="12" t="s">
        <v>188</v>
      </c>
    </row>
    <row r="47" spans="1:2" x14ac:dyDescent="0.15">
      <c r="A47" t="s">
        <v>279</v>
      </c>
      <c r="B47" s="12" t="s">
        <v>189</v>
      </c>
    </row>
    <row r="48" spans="1:2" x14ac:dyDescent="0.15">
      <c r="A48" t="s">
        <v>280</v>
      </c>
      <c r="B48" s="12" t="s">
        <v>190</v>
      </c>
    </row>
    <row r="49" spans="1:2" x14ac:dyDescent="0.15">
      <c r="A49" t="s">
        <v>281</v>
      </c>
      <c r="B49" s="12" t="s">
        <v>191</v>
      </c>
    </row>
    <row r="50" spans="1:2" x14ac:dyDescent="0.15">
      <c r="A50" t="s">
        <v>282</v>
      </c>
      <c r="B50" s="12" t="s">
        <v>192</v>
      </c>
    </row>
    <row r="51" spans="1:2" x14ac:dyDescent="0.15">
      <c r="A51" t="s">
        <v>283</v>
      </c>
      <c r="B51" s="12" t="s">
        <v>193</v>
      </c>
    </row>
    <row r="52" spans="1:2" x14ac:dyDescent="0.15">
      <c r="A52" t="s">
        <v>284</v>
      </c>
      <c r="B52" s="12" t="s">
        <v>194</v>
      </c>
    </row>
    <row r="53" spans="1:2" x14ac:dyDescent="0.15">
      <c r="A53" t="s">
        <v>285</v>
      </c>
      <c r="B53" s="12" t="s">
        <v>195</v>
      </c>
    </row>
    <row r="54" spans="1:2" x14ac:dyDescent="0.15">
      <c r="A54" t="s">
        <v>286</v>
      </c>
      <c r="B54" s="12" t="s">
        <v>196</v>
      </c>
    </row>
    <row r="55" spans="1:2" x14ac:dyDescent="0.15">
      <c r="A55" t="s">
        <v>287</v>
      </c>
      <c r="B55" s="12" t="s">
        <v>197</v>
      </c>
    </row>
    <row r="56" spans="1:2" x14ac:dyDescent="0.15">
      <c r="A56" t="s">
        <v>288</v>
      </c>
      <c r="B56" s="12" t="s">
        <v>198</v>
      </c>
    </row>
    <row r="57" spans="1:2" x14ac:dyDescent="0.15">
      <c r="A57" t="s">
        <v>289</v>
      </c>
      <c r="B57" s="12" t="s">
        <v>199</v>
      </c>
    </row>
    <row r="58" spans="1:2" x14ac:dyDescent="0.15">
      <c r="A58" t="s">
        <v>290</v>
      </c>
      <c r="B58" s="12" t="s">
        <v>200</v>
      </c>
    </row>
    <row r="59" spans="1:2" x14ac:dyDescent="0.15">
      <c r="A59" t="s">
        <v>291</v>
      </c>
      <c r="B59" s="12" t="s">
        <v>201</v>
      </c>
    </row>
    <row r="60" spans="1:2" x14ac:dyDescent="0.15">
      <c r="A60" t="s">
        <v>292</v>
      </c>
      <c r="B60" s="12" t="s">
        <v>202</v>
      </c>
    </row>
    <row r="61" spans="1:2" x14ac:dyDescent="0.15">
      <c r="A61" t="s">
        <v>293</v>
      </c>
      <c r="B61" s="12" t="s">
        <v>203</v>
      </c>
    </row>
    <row r="62" spans="1:2" x14ac:dyDescent="0.15">
      <c r="A62" t="s">
        <v>294</v>
      </c>
      <c r="B62" s="12" t="s">
        <v>204</v>
      </c>
    </row>
    <row r="63" spans="1:2" x14ac:dyDescent="0.15">
      <c r="A63" t="s">
        <v>295</v>
      </c>
      <c r="B63" s="12" t="s">
        <v>205</v>
      </c>
    </row>
  </sheetData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EF369-BC1F-494F-BC5A-7063F0B43665}">
  <sheetPr codeName="Sheet6"/>
  <dimension ref="A1:E4"/>
  <sheetViews>
    <sheetView workbookViewId="0">
      <selection activeCell="AG8" sqref="AG8:AH8"/>
    </sheetView>
  </sheetViews>
  <sheetFormatPr defaultRowHeight="13.5" x14ac:dyDescent="0.15"/>
  <sheetData>
    <row r="1" spans="1:5" x14ac:dyDescent="0.15">
      <c r="A1" t="s">
        <v>108</v>
      </c>
      <c r="B1">
        <v>1</v>
      </c>
      <c r="D1" t="s">
        <v>230</v>
      </c>
      <c r="E1">
        <v>1</v>
      </c>
    </row>
    <row r="2" spans="1:5" x14ac:dyDescent="0.15">
      <c r="A2" t="s">
        <v>227</v>
      </c>
      <c r="B2">
        <v>2</v>
      </c>
      <c r="D2" t="s">
        <v>231</v>
      </c>
      <c r="E2">
        <v>2</v>
      </c>
    </row>
    <row r="3" spans="1:5" x14ac:dyDescent="0.15">
      <c r="A3" t="s">
        <v>228</v>
      </c>
      <c r="B3">
        <v>3</v>
      </c>
      <c r="D3" t="s">
        <v>109</v>
      </c>
      <c r="E3">
        <v>3</v>
      </c>
    </row>
    <row r="4" spans="1:5" x14ac:dyDescent="0.15">
      <c r="A4" t="s">
        <v>229</v>
      </c>
      <c r="B4">
        <v>4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申込書</vt:lpstr>
      <vt:lpstr>記入例</vt:lpstr>
      <vt:lpstr>Master</vt:lpstr>
      <vt:lpstr>データテーブル（本科）</vt:lpstr>
      <vt:lpstr>高専テーブル</vt:lpstr>
      <vt:lpstr>その他データテーブル</vt:lpstr>
      <vt:lpstr>'データテーブル（本科）'!Print_Area</vt:lpstr>
      <vt:lpstr>記入例!Print_Area</vt:lpstr>
      <vt:lpstr>申込書!Print_Area</vt:lpstr>
      <vt:lpstr>本科</vt:lpstr>
    </vt:vector>
  </TitlesOfParts>
  <Company>TUT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大山 敦輝</cp:lastModifiedBy>
  <cp:lastPrinted>2025-03-31T02:57:08Z</cp:lastPrinted>
  <dcterms:created xsi:type="dcterms:W3CDTF">2006-02-22T11:58:55Z</dcterms:created>
  <dcterms:modified xsi:type="dcterms:W3CDTF">2025-04-14T00:16:52Z</dcterms:modified>
</cp:coreProperties>
</file>