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Y:\10-総務課\01-総務G\03-国際企画係\★高専連携\30_機構（旧センター）実施業務\10_高専体験実習\2026(R08)年度\02_通知・テーマ公開・申込み書\（豊橋技科大）2026体験実習_2026TUT研究員インターンシップ\"/>
    </mc:Choice>
  </mc:AlternateContent>
  <xr:revisionPtr revIDLastSave="0" documentId="13_ncr:1_{21151D15-5C0F-4F12-8E05-001DB501C55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申込書" sheetId="2" r:id="rId1"/>
    <sheet name="記入例" sheetId="11" r:id="rId2"/>
    <sheet name="Master" sheetId="7" state="hidden" r:id="rId3"/>
    <sheet name="データテーブル（本科）" sheetId="5" state="hidden" r:id="rId4"/>
    <sheet name="高専テーブル" sheetId="4" state="hidden" r:id="rId5"/>
    <sheet name="その他データテーブル" sheetId="8" state="hidden" r:id="rId6"/>
  </sheets>
  <definedNames>
    <definedName name="_xlnm._FilterDatabase" localSheetId="3" hidden="1">'データテーブル（本科）'!$A$1:$D$1</definedName>
    <definedName name="_xlnm.Print_Area" localSheetId="3">'データテーブル（本科）'!$A$2:$D$87</definedName>
    <definedName name="_xlnm.Print_Area" localSheetId="1">記入例!$A$1:$AL$48</definedName>
    <definedName name="_xlnm.Print_Area" localSheetId="0">申込書!$A$1:$AL$48</definedName>
    <definedName name="専攻科">#REF!</definedName>
    <definedName name="本科">'データテーブル（本科）'!#REF!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25" i="2" l="1"/>
  <c r="AH19" i="2"/>
  <c r="L27" i="11"/>
  <c r="L26" i="11"/>
  <c r="AB25" i="11"/>
  <c r="L27" i="2"/>
  <c r="L26" i="2"/>
  <c r="AF2" i="7" s="1"/>
  <c r="P2" i="7"/>
  <c r="O2" i="7"/>
  <c r="M42" i="2"/>
  <c r="AF18" i="2"/>
  <c r="M42" i="11"/>
  <c r="AH19" i="11"/>
  <c r="AF18" i="11"/>
  <c r="AJ2" i="7"/>
  <c r="AI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N2" i="7"/>
  <c r="M2" i="7"/>
  <c r="L2" i="7"/>
  <c r="K2" i="7"/>
  <c r="J2" i="7"/>
  <c r="I2" i="7"/>
  <c r="H2" i="7"/>
  <c r="G2" i="7"/>
  <c r="F2" i="7"/>
  <c r="E2" i="7"/>
  <c r="D2" i="7"/>
  <c r="C2" i="7"/>
  <c r="B2" i="7"/>
  <c r="A2" i="7"/>
  <c r="AH2" i="7" l="1"/>
  <c r="AG2" i="7"/>
</calcChain>
</file>

<file path=xl/sharedStrings.xml><?xml version="1.0" encoding="utf-8"?>
<sst xmlns="http://schemas.openxmlformats.org/spreadsheetml/2006/main" count="852" uniqueCount="468">
  <si>
    <t>生年月日</t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</si>
  <si>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</si>
  <si>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</si>
  <si>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</si>
  <si>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第</t>
  </si>
  <si>
    <t>年次在学中</t>
  </si>
  <si>
    <t>〒</t>
    <phoneticPr fontId="3"/>
  </si>
  <si>
    <t>－</t>
    <phoneticPr fontId="3"/>
  </si>
  <si>
    <t>E-mail</t>
    <phoneticPr fontId="3"/>
  </si>
  <si>
    <t>（</t>
    <phoneticPr fontId="3"/>
  </si>
  <si>
    <t>単位</t>
    <phoneticPr fontId="3"/>
  </si>
  <si>
    <t>：</t>
    <phoneticPr fontId="3"/>
  </si>
  <si>
    <t>単位付与要件</t>
    <phoneticPr fontId="3"/>
  </si>
  <si>
    <t>学　　校　　名</t>
    <phoneticPr fontId="3"/>
  </si>
  <si>
    <t>フ リ ガ ナ</t>
    <phoneticPr fontId="3"/>
  </si>
  <si>
    <t>フリガナ</t>
    <phoneticPr fontId="3"/>
  </si>
  <si>
    <t>氏    名</t>
    <phoneticPr fontId="3"/>
  </si>
  <si>
    <t>クラス担任等</t>
    <phoneticPr fontId="3"/>
  </si>
  <si>
    <t>学科名</t>
    <phoneticPr fontId="3"/>
  </si>
  <si>
    <t>氏名</t>
    <phoneticPr fontId="3"/>
  </si>
  <si>
    <t>）</t>
    <phoneticPr fontId="3"/>
  </si>
  <si>
    <t>・</t>
    <phoneticPr fontId="3"/>
  </si>
  <si>
    <t>本人の得意分野
研究テーマ
既修得科目等</t>
    <phoneticPr fontId="3"/>
  </si>
  <si>
    <t>TEL</t>
    <phoneticPr fontId="3"/>
  </si>
  <si>
    <t>日</t>
  </si>
  <si>
    <t>　　　　　　　　　</t>
    <phoneticPr fontId="3"/>
  </si>
  <si>
    <t>年</t>
    <phoneticPr fontId="3"/>
  </si>
  <si>
    <t>月</t>
    <phoneticPr fontId="3"/>
  </si>
  <si>
    <t>居　　所</t>
    <rPh sb="0" eb="1">
      <t>キョ</t>
    </rPh>
    <rPh sb="3" eb="4">
      <t>ショ</t>
    </rPh>
    <phoneticPr fontId="3"/>
  </si>
  <si>
    <t>実習日数等</t>
    <phoneticPr fontId="3"/>
  </si>
  <si>
    <t>西暦</t>
    <rPh sb="0" eb="2">
      <t>セイレキ</t>
    </rPh>
    <phoneticPr fontId="3"/>
  </si>
  <si>
    <t>続柄</t>
    <phoneticPr fontId="3"/>
  </si>
  <si>
    <t>は、所要の事項を入力してください。</t>
    <rPh sb="2" eb="4">
      <t>ショヨウ</t>
    </rPh>
    <rPh sb="5" eb="7">
      <t>ジコウ</t>
    </rPh>
    <rPh sb="8" eb="10">
      <t>ニュウリョク</t>
    </rPh>
    <phoneticPr fontId="3"/>
  </si>
  <si>
    <t>実習希望者氏名</t>
    <rPh sb="2" eb="5">
      <t>キボウシャ</t>
    </rPh>
    <phoneticPr fontId="3"/>
  </si>
  <si>
    <t xml:space="preserve"> 受入テーマ等一覧の「受入条件」に合致していますか。</t>
    <rPh sb="1" eb="3">
      <t>ウケイ</t>
    </rPh>
    <rPh sb="6" eb="7">
      <t>トウ</t>
    </rPh>
    <rPh sb="7" eb="9">
      <t>イチラン</t>
    </rPh>
    <rPh sb="11" eb="13">
      <t>ウケイ</t>
    </rPh>
    <rPh sb="13" eb="15">
      <t>ジョウケン</t>
    </rPh>
    <rPh sb="17" eb="19">
      <t>ガッチ</t>
    </rPh>
    <phoneticPr fontId="3"/>
  </si>
  <si>
    <t>高専での科目名：</t>
    <rPh sb="0" eb="2">
      <t>コウセン</t>
    </rPh>
    <rPh sb="4" eb="7">
      <t>カモクメイ</t>
    </rPh>
    <phoneticPr fontId="3"/>
  </si>
  <si>
    <t>学生番号</t>
    <rPh sb="0" eb="2">
      <t>ガクセイ</t>
    </rPh>
    <rPh sb="2" eb="4">
      <t>バンゴウ</t>
    </rPh>
    <phoneticPr fontId="3"/>
  </si>
  <si>
    <t>性別</t>
    <rPh sb="0" eb="2">
      <t>セイベツ</t>
    </rPh>
    <phoneticPr fontId="3"/>
  </si>
  <si>
    <t>は、該当のものをプルダウンから選択</t>
    <rPh sb="2" eb="4">
      <t>ガイトウ</t>
    </rPh>
    <rPh sb="15" eb="17">
      <t>センタク</t>
    </rPh>
    <phoneticPr fontId="3"/>
  </si>
  <si>
    <t>必修・選択の別</t>
    <rPh sb="0" eb="2">
      <t>ヒッシュウ</t>
    </rPh>
    <rPh sb="3" eb="5">
      <t>センタク</t>
    </rPh>
    <rPh sb="6" eb="7">
      <t>ベツ</t>
    </rPh>
    <phoneticPr fontId="3"/>
  </si>
  <si>
    <t>実習中の宿泊先等
(該当の項目を
プルダウンから選択して下さい）</t>
    <rPh sb="25" eb="27">
      <t>センタク</t>
    </rPh>
    <rPh sb="29" eb="30">
      <t>クダ</t>
    </rPh>
    <phoneticPr fontId="3"/>
  </si>
  <si>
    <t>(注意）実習中の移動手段について</t>
    <rPh sb="1" eb="3">
      <t>チュウイ</t>
    </rPh>
    <rPh sb="4" eb="6">
      <t>ジッシュウ</t>
    </rPh>
    <rPh sb="6" eb="7">
      <t>チュウ</t>
    </rPh>
    <rPh sb="8" eb="10">
      <t>イドウ</t>
    </rPh>
    <rPh sb="10" eb="12">
      <t>シュダン</t>
    </rPh>
    <phoneticPr fontId="3"/>
  </si>
  <si>
    <t>※不安な点がある場合は記入願います。</t>
    <rPh sb="1" eb="3">
      <t>フアン</t>
    </rPh>
    <rPh sb="4" eb="5">
      <t>テン</t>
    </rPh>
    <rPh sb="8" eb="10">
      <t>バアイ</t>
    </rPh>
    <rPh sb="11" eb="13">
      <t>キニュウ</t>
    </rPh>
    <rPh sb="13" eb="14">
      <t>ネガ</t>
    </rPh>
    <phoneticPr fontId="3"/>
  </si>
  <si>
    <t>職名</t>
    <phoneticPr fontId="3"/>
  </si>
  <si>
    <t>テーマ番号</t>
  </si>
  <si>
    <t>受入テーマ</t>
  </si>
  <si>
    <t>受入日程区分</t>
  </si>
  <si>
    <t>A1041</t>
  </si>
  <si>
    <t>A2041</t>
  </si>
  <si>
    <t>A2051</t>
  </si>
  <si>
    <t>A3031</t>
  </si>
  <si>
    <t>A3041</t>
  </si>
  <si>
    <t>A3061</t>
  </si>
  <si>
    <t>A3071</t>
  </si>
  <si>
    <t>A3081</t>
  </si>
  <si>
    <t>A3101</t>
  </si>
  <si>
    <t>A4051</t>
  </si>
  <si>
    <t>A4061</t>
  </si>
  <si>
    <t>A5041</t>
  </si>
  <si>
    <t>A5051</t>
  </si>
  <si>
    <t>A5061</t>
  </si>
  <si>
    <t>所属学科・年次</t>
    <phoneticPr fontId="3"/>
  </si>
  <si>
    <t>A2061</t>
  </si>
  <si>
    <t>A2071</t>
  </si>
  <si>
    <t>A2081</t>
  </si>
  <si>
    <t>A2091</t>
  </si>
  <si>
    <t>A4041</t>
  </si>
  <si>
    <t>新規有機合成反応の開発</t>
  </si>
  <si>
    <t>リチウムイオン電池用電極の作製と特性評価</t>
  </si>
  <si>
    <t>A3091</t>
  </si>
  <si>
    <t>宿泊予定先について、いずれかをプルダウンから選択して下さい。</t>
    <rPh sb="0" eb="2">
      <t>シュクハク</t>
    </rPh>
    <rPh sb="2" eb="4">
      <t>ヨテイ</t>
    </rPh>
    <rPh sb="4" eb="5">
      <t>サキ</t>
    </rPh>
    <rPh sb="22" eb="24">
      <t>センタク</t>
    </rPh>
    <rPh sb="26" eb="27">
      <t>クダ</t>
    </rPh>
    <phoneticPr fontId="3"/>
  </si>
  <si>
    <t>本科</t>
    <rPh sb="0" eb="2">
      <t>ホンカ</t>
    </rPh>
    <phoneticPr fontId="3"/>
  </si>
  <si>
    <t>A1071</t>
  </si>
  <si>
    <t>A1081</t>
  </si>
  <si>
    <t>A1051</t>
  </si>
  <si>
    <t>A1061</t>
  </si>
  <si>
    <t>A1091</t>
  </si>
  <si>
    <t>A1101</t>
  </si>
  <si>
    <t>A3111</t>
  </si>
  <si>
    <t>ソフトウェア無線機を用いたディジタル無線通信技術の評価</t>
  </si>
  <si>
    <t>有限差分法の基礎的プログラミング</t>
  </si>
  <si>
    <t>ロボットシステム創造実習</t>
  </si>
  <si>
    <t>液晶分子の合成と相転移挙動の評価　</t>
  </si>
  <si>
    <t>電界や大気圧プラズマの生物応用</t>
  </si>
  <si>
    <t>この実習による
高専での
単位認定の有無</t>
    <rPh sb="8" eb="10">
      <t>コウセン</t>
    </rPh>
    <phoneticPr fontId="3"/>
  </si>
  <si>
    <t>A3021</t>
  </si>
  <si>
    <t>合致している</t>
  </si>
  <si>
    <t>1.　豊技大への進学を希望している</t>
  </si>
  <si>
    <t xml:space="preserve">3.　ビジネスホテル        </t>
  </si>
  <si>
    <t>高専ID</t>
  </si>
  <si>
    <t>氏名</t>
  </si>
  <si>
    <t>フリガナ</t>
  </si>
  <si>
    <t>性別</t>
  </si>
  <si>
    <t>学生番号</t>
  </si>
  <si>
    <t>学科</t>
  </si>
  <si>
    <t>学年</t>
  </si>
  <si>
    <t>メール</t>
  </si>
  <si>
    <t>認定単位数</t>
  </si>
  <si>
    <t>単位付与条件</t>
  </si>
  <si>
    <t>希望番号</t>
    <rPh sb="0" eb="2">
      <t>キボウ</t>
    </rPh>
    <rPh sb="2" eb="4">
      <t>バンゴウ</t>
    </rPh>
    <phoneticPr fontId="19"/>
  </si>
  <si>
    <t>日程区分</t>
  </si>
  <si>
    <t>担当教員</t>
  </si>
  <si>
    <t>集合年月日</t>
  </si>
  <si>
    <t>宿泊始年月日</t>
  </si>
  <si>
    <t>宿泊至年月日</t>
  </si>
  <si>
    <t>泊数</t>
  </si>
  <si>
    <t>日数</t>
  </si>
  <si>
    <t>宿泊費単価</t>
  </si>
  <si>
    <t>宿泊費合計</t>
    <rPh sb="0" eb="3">
      <t>シュクハクヒ</t>
    </rPh>
    <rPh sb="3" eb="5">
      <t>ゴウケイ</t>
    </rPh>
    <phoneticPr fontId="19"/>
  </si>
  <si>
    <t>備考</t>
    <rPh sb="0" eb="2">
      <t>ビコウ</t>
    </rPh>
    <phoneticPr fontId="19"/>
  </si>
  <si>
    <t>申込日</t>
    <rPh sb="0" eb="2">
      <t>モウシコミ</t>
    </rPh>
    <rPh sb="2" eb="3">
      <t>ビ</t>
    </rPh>
    <phoneticPr fontId="3"/>
  </si>
  <si>
    <t>01</t>
    <phoneticPr fontId="3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</si>
  <si>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</si>
  <si>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</si>
  <si>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</si>
  <si>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</si>
  <si>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</si>
  <si>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</si>
  <si>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</si>
  <si>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</si>
  <si>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</si>
  <si>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</si>
  <si>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</si>
  <si>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</si>
  <si>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</si>
  <si>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</si>
  <si>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</si>
  <si>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</si>
  <si>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</si>
  <si>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</si>
  <si>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</si>
  <si>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</si>
  <si>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</si>
  <si>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</si>
  <si>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</si>
  <si>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</si>
  <si>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</si>
  <si>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</si>
  <si>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</si>
  <si>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</si>
  <si>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</si>
  <si>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</si>
  <si>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</si>
  <si>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</si>
  <si>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</si>
  <si>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</si>
  <si>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</si>
  <si>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02</t>
    <phoneticPr fontId="3"/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</si>
  <si>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</si>
  <si>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</si>
  <si>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</si>
  <si>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</si>
  <si>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</si>
  <si>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</si>
  <si>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</si>
  <si>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</si>
  <si>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</si>
  <si>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</si>
  <si>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</si>
  <si>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</si>
  <si>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</si>
  <si>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</si>
  <si>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</si>
  <si>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</si>
  <si>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</si>
  <si>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</si>
  <si>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</si>
  <si>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</si>
  <si>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</si>
  <si>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</si>
  <si>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</si>
  <si>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</si>
  <si>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</si>
  <si>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</si>
  <si>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生年月日</t>
    <rPh sb="0" eb="4">
      <t>セイネンガッピ</t>
    </rPh>
    <phoneticPr fontId="3"/>
  </si>
  <si>
    <t>現住所</t>
    <rPh sb="0" eb="1">
      <t>ゲン</t>
    </rPh>
    <rPh sb="1" eb="3">
      <t>ジュウショ</t>
    </rPh>
    <phoneticPr fontId="3"/>
  </si>
  <si>
    <t>電話番号</t>
    <rPh sb="0" eb="4">
      <t>デンワバンゴウ</t>
    </rPh>
    <phoneticPr fontId="3"/>
  </si>
  <si>
    <t>郵便番号</t>
    <rPh sb="0" eb="4">
      <t>ユウビンバンゴウ</t>
    </rPh>
    <phoneticPr fontId="3"/>
  </si>
  <si>
    <t>緊急時氏名</t>
    <rPh sb="0" eb="3">
      <t>キンキュウジ</t>
    </rPh>
    <rPh sb="3" eb="5">
      <t>シメイ</t>
    </rPh>
    <phoneticPr fontId="3"/>
  </si>
  <si>
    <t>緊急時フリガナ</t>
    <rPh sb="0" eb="3">
      <t>キンキュウジ</t>
    </rPh>
    <phoneticPr fontId="3"/>
  </si>
  <si>
    <t>緊急時続柄</t>
    <rPh sb="0" eb="3">
      <t>キンキュウジ</t>
    </rPh>
    <rPh sb="3" eb="5">
      <t>ゾクガラ</t>
    </rPh>
    <phoneticPr fontId="3"/>
  </si>
  <si>
    <t>緊急時電話番号</t>
    <rPh sb="0" eb="3">
      <t>キンキュウジ</t>
    </rPh>
    <rPh sb="3" eb="7">
      <t>デンワバンゴウ</t>
    </rPh>
    <phoneticPr fontId="3"/>
  </si>
  <si>
    <t>担任学科</t>
    <rPh sb="0" eb="2">
      <t>タンニン</t>
    </rPh>
    <rPh sb="2" eb="4">
      <t>ガッカ</t>
    </rPh>
    <phoneticPr fontId="3"/>
  </si>
  <si>
    <t>担任職名</t>
    <rPh sb="0" eb="2">
      <t>タンニン</t>
    </rPh>
    <rPh sb="2" eb="4">
      <t>ショクメイ</t>
    </rPh>
    <phoneticPr fontId="3"/>
  </si>
  <si>
    <t>担任氏名</t>
    <rPh sb="0" eb="2">
      <t>タンニン</t>
    </rPh>
    <rPh sb="2" eb="4">
      <t>シメイ</t>
    </rPh>
    <phoneticPr fontId="3"/>
  </si>
  <si>
    <t>担任電話番号</t>
    <rPh sb="0" eb="2">
      <t>タンニン</t>
    </rPh>
    <rPh sb="2" eb="6">
      <t>デンワバンゴウ</t>
    </rPh>
    <phoneticPr fontId="3"/>
  </si>
  <si>
    <t>担任メールアドレス</t>
    <rPh sb="0" eb="2">
      <t>タンニン</t>
    </rPh>
    <phoneticPr fontId="3"/>
  </si>
  <si>
    <t>科目名</t>
    <rPh sb="0" eb="3">
      <t>カモクメイ</t>
    </rPh>
    <phoneticPr fontId="3"/>
  </si>
  <si>
    <t>必修選択の別</t>
    <rPh sb="0" eb="2">
      <t>ヒッシュウ</t>
    </rPh>
    <rPh sb="2" eb="4">
      <t>センタク</t>
    </rPh>
    <rPh sb="5" eb="6">
      <t>ベツ</t>
    </rPh>
    <phoneticPr fontId="3"/>
  </si>
  <si>
    <t>単位認定の有無</t>
    <rPh sb="0" eb="4">
      <t>タンイニンテイ</t>
    </rPh>
    <rPh sb="5" eb="7">
      <t>ウム</t>
    </rPh>
    <phoneticPr fontId="3"/>
  </si>
  <si>
    <t>本人の得意分野</t>
    <rPh sb="0" eb="2">
      <t>ホンニン</t>
    </rPh>
    <rPh sb="3" eb="7">
      <t>トクイブンヤ</t>
    </rPh>
    <phoneticPr fontId="3"/>
  </si>
  <si>
    <t>テーマ</t>
    <phoneticPr fontId="3"/>
  </si>
  <si>
    <t>選択理由</t>
    <rPh sb="0" eb="4">
      <t>センタクリユウ</t>
    </rPh>
    <phoneticPr fontId="3"/>
  </si>
  <si>
    <t>2.　選択肢の一つである</t>
  </si>
  <si>
    <t>3　.就職希望</t>
  </si>
  <si>
    <t>4.　進路は未定</t>
  </si>
  <si>
    <t>1.　現住所から通学</t>
  </si>
  <si>
    <t>2.　親類宅、友人宅等から通学</t>
  </si>
  <si>
    <t>釧路工業高等専門学校</t>
    <rPh sb="0" eb="2">
      <t>クシロ</t>
    </rPh>
    <rPh sb="2" eb="4">
      <t>コウギョウ</t>
    </rPh>
    <rPh sb="4" eb="6">
      <t>コウトウ</t>
    </rPh>
    <rPh sb="6" eb="8">
      <t>センモン</t>
    </rPh>
    <rPh sb="8" eb="10">
      <t>ガッコウ</t>
    </rPh>
    <phoneticPr fontId="3"/>
  </si>
  <si>
    <t>旭川工業高等専門学校</t>
  </si>
  <si>
    <t>苫小牧工業高等専門学校</t>
  </si>
  <si>
    <t>函館工業高等専門学校</t>
  </si>
  <si>
    <t>八戸工業高等専門学校</t>
  </si>
  <si>
    <t>一関工業高等専門学校</t>
  </si>
  <si>
    <t>仙台高等専門学校（名取キャンパス）</t>
  </si>
  <si>
    <t>仙台高等専門学校（広瀬キャンパス）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</si>
  <si>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</si>
  <si>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</si>
  <si>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</si>
  <si>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</si>
  <si>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</si>
  <si>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</si>
  <si>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</si>
  <si>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</si>
  <si>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東京都立産業技術高等専門学校（品川キャンパス）</t>
  </si>
  <si>
    <t>東京都立産業技術高等専門学校（荒川キャンパス）</t>
  </si>
  <si>
    <t>サレジオ工業高等専門学校</t>
  </si>
  <si>
    <t>長岡工業高等専門学校</t>
  </si>
  <si>
    <t>富山高等専門学校（本郷キャンパス）</t>
  </si>
  <si>
    <t>富山高等専門学校（射水キャンパス）</t>
  </si>
  <si>
    <t>石川工業高等専門学校</t>
  </si>
  <si>
    <t xml:space="preserve">国際高等専門学校 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</si>
  <si>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</si>
  <si>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</si>
  <si>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</si>
  <si>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</si>
  <si>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</si>
  <si>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鳥羽商船高等専門学校</t>
  </si>
  <si>
    <t>鈴鹿工業高等専門学校</t>
  </si>
  <si>
    <t>近畿大学工業高等専門学校</t>
  </si>
  <si>
    <t>舞鶴工業高等専門学校</t>
  </si>
  <si>
    <t>大阪公立大学工業高等専門学校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</si>
  <si>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</si>
  <si>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</si>
  <si>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</si>
  <si>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</si>
  <si>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</si>
  <si>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</si>
  <si>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</si>
  <si>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広島商船高等専門学校</t>
  </si>
  <si>
    <t>呉工業高等専門学校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</si>
  <si>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</si>
  <si>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</si>
  <si>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</si>
  <si>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</si>
  <si>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香川高等専門学校(高松キャンパス)</t>
  </si>
  <si>
    <t>香川高等専門学校（詫間キャンパス）</t>
  </si>
  <si>
    <t>新居浜工業高等専門学校</t>
  </si>
  <si>
    <t>弓削商船高等専門学校</t>
  </si>
  <si>
    <t>高知工業高等専門学校</t>
  </si>
  <si>
    <t>北九州工業高等専門学校</t>
  </si>
  <si>
    <t>久留米工業高等専門学校</t>
  </si>
  <si>
    <t>有明工業高等専門学校</t>
  </si>
  <si>
    <t>佐世保工業高等専門学校</t>
  </si>
  <si>
    <t>熊本高等専門学校（八代キャンパス）</t>
  </si>
  <si>
    <t>熊本高等専門学校(熊本キャンパス)</t>
  </si>
  <si>
    <t>大分工業高等専門学校</t>
  </si>
  <si>
    <t>都城工業高等専門学校</t>
  </si>
  <si>
    <t>鹿児島工業高等専門学校</t>
  </si>
  <si>
    <t>沖縄工業高等専門学校</t>
  </si>
  <si>
    <t>新モンゴル高等専門学校</t>
    <rPh sb="0" eb="1">
      <t>シン</t>
    </rPh>
    <phoneticPr fontId="3"/>
  </si>
  <si>
    <t>高専名</t>
    <rPh sb="0" eb="2">
      <t>コウセン</t>
    </rPh>
    <rPh sb="2" eb="3">
      <t>メイ</t>
    </rPh>
    <phoneticPr fontId="3"/>
  </si>
  <si>
    <t>受入可否</t>
    <rPh sb="0" eb="2">
      <t>ウケイレ</t>
    </rPh>
    <rPh sb="2" eb="4">
      <t>カヒ</t>
    </rPh>
    <phoneticPr fontId="3"/>
  </si>
  <si>
    <t>受入系</t>
  </si>
  <si>
    <t>受入系名</t>
  </si>
  <si>
    <t>受入期間</t>
  </si>
  <si>
    <t>募集定員</t>
  </si>
  <si>
    <t>担当教員１</t>
  </si>
  <si>
    <t>役職１</t>
  </si>
  <si>
    <t>申込書記入日</t>
    <rPh sb="0" eb="2">
      <t>モウシコ</t>
    </rPh>
    <rPh sb="2" eb="3">
      <t>ショ</t>
    </rPh>
    <rPh sb="3" eb="6">
      <t>キニュウビ</t>
    </rPh>
    <phoneticPr fontId="3"/>
  </si>
  <si>
    <t>-</t>
    <phoneticPr fontId="3"/>
  </si>
  <si>
    <t>テーマ番号</t>
    <rPh sb="3" eb="5">
      <t>バンゴウ</t>
    </rPh>
    <phoneticPr fontId="3"/>
  </si>
  <si>
    <t>A1011</t>
  </si>
  <si>
    <t>高齢者を支援するロボットの実験的研究</t>
  </si>
  <si>
    <t>機械工学系</t>
  </si>
  <si>
    <t>①</t>
  </si>
  <si>
    <t>助教</t>
  </si>
  <si>
    <t>武田洸晶</t>
  </si>
  <si>
    <t>A1021</t>
  </si>
  <si>
    <t>③</t>
  </si>
  <si>
    <t>准教授</t>
  </si>
  <si>
    <t>A1031</t>
  </si>
  <si>
    <t>倉石孝</t>
  </si>
  <si>
    <t>教授</t>
  </si>
  <si>
    <t>戸髙 義一</t>
  </si>
  <si>
    <t>遺伝子検出のためのマイクロ流路チップの作製と評価</t>
  </si>
  <si>
    <t>A1082</t>
  </si>
  <si>
    <t>②</t>
  </si>
  <si>
    <t>A1083</t>
  </si>
  <si>
    <t>振動工学に関する基礎実験</t>
  </si>
  <si>
    <t>河村庄造</t>
  </si>
  <si>
    <t>A1092</t>
  </si>
  <si>
    <t>⑤</t>
  </si>
  <si>
    <t>7_1</t>
  </si>
  <si>
    <t>次世代半導体・センサ科学研究所/機械工学系</t>
  </si>
  <si>
    <t>永井萌土</t>
  </si>
  <si>
    <t>A2011</t>
  </si>
  <si>
    <t>電気・電子情報工学系</t>
  </si>
  <si>
    <t>A2021</t>
  </si>
  <si>
    <t>羽賀望</t>
  </si>
  <si>
    <t>A2031</t>
  </si>
  <si>
    <t>高性能プログラミング技術の応用</t>
  </si>
  <si>
    <t>市川　周一</t>
  </si>
  <si>
    <t>田村　昌也</t>
  </si>
  <si>
    <t>上原秀幸</t>
  </si>
  <si>
    <t>ベイズ推論に基づく信号推定法の応用</t>
  </si>
  <si>
    <t>竹内啓悟</t>
  </si>
  <si>
    <t>東城　友都</t>
  </si>
  <si>
    <t>A2082</t>
  </si>
  <si>
    <t>④</t>
  </si>
  <si>
    <t>A3011</t>
  </si>
  <si>
    <t>「超低遅延な広域ネットワークを実現するオールフォトニックスネットワークの研究」または「広域ネットワークを活用した分散処理型通信方式の研究」</t>
  </si>
  <si>
    <t>情報・知能工学系</t>
  </si>
  <si>
    <t>川端明生</t>
  </si>
  <si>
    <t>A3051</t>
  </si>
  <si>
    <t>ウェブデータを対象とするアノテーションと言語処理モデルの研究</t>
  </si>
  <si>
    <t>土屋雅稔</t>
  </si>
  <si>
    <t>拡張現実感（AR)の原理理解とアプリケーションの作成</t>
  </si>
  <si>
    <t>菅谷保之</t>
  </si>
  <si>
    <t>政治経済分野を対象とした自然言語処理</t>
  </si>
  <si>
    <t>秋葉友良</t>
  </si>
  <si>
    <t>画像からの形状計測の基礎とその応用</t>
  </si>
  <si>
    <t>金澤　靖</t>
  </si>
  <si>
    <t>垣内 洋平</t>
  </si>
  <si>
    <t>A3121</t>
  </si>
  <si>
    <t>A4011</t>
  </si>
  <si>
    <t>応用化学・生命工学系</t>
  </si>
  <si>
    <t>A4021</t>
  </si>
  <si>
    <t>A4031</t>
  </si>
  <si>
    <t>荒川優樹</t>
  </si>
  <si>
    <t>理論計算による化学反応経路の探索</t>
  </si>
  <si>
    <t>小口達夫</t>
  </si>
  <si>
    <t>7_4</t>
  </si>
  <si>
    <t>次世代半導体・センサ科学研究所/応用化学・生命工学系</t>
  </si>
  <si>
    <t>柴富一孝</t>
  </si>
  <si>
    <t>A5011</t>
  </si>
  <si>
    <t>建築・都市システム学系</t>
  </si>
  <si>
    <t>浅野純一郎</t>
  </si>
  <si>
    <t>A5021</t>
  </si>
  <si>
    <t>河川水環境の調査および水質分析　</t>
  </si>
  <si>
    <t>A5031</t>
  </si>
  <si>
    <t>島﨑康弘</t>
  </si>
  <si>
    <t>豊田将也</t>
  </si>
  <si>
    <t>建築・土木構造物のコンピュテーショナルデザイン</t>
  </si>
  <si>
    <t>A6011</t>
  </si>
  <si>
    <t>田中照通</t>
  </si>
  <si>
    <t>A6021</t>
  </si>
  <si>
    <t>リベラルアーツを体験しよう：AI時代に大学で何を学ぶのか</t>
  </si>
  <si>
    <t>総合教育院</t>
  </si>
  <si>
    <t>受入期間</t>
    <rPh sb="0" eb="2">
      <t>ウケイレ</t>
    </rPh>
    <rPh sb="2" eb="4">
      <t>キカン</t>
    </rPh>
    <phoneticPr fontId="3"/>
  </si>
  <si>
    <t>主担当教員</t>
    <rPh sb="0" eb="1">
      <t>オモ</t>
    </rPh>
    <rPh sb="1" eb="3">
      <t>タントウ</t>
    </rPh>
    <rPh sb="3" eb="5">
      <t>キョウイン</t>
    </rPh>
    <phoneticPr fontId="3"/>
  </si>
  <si>
    <t>（不安な点：</t>
    <rPh sb="1" eb="3">
      <t>フアン</t>
    </rPh>
    <rPh sb="4" eb="5">
      <t>テン</t>
    </rPh>
    <phoneticPr fontId="3"/>
  </si>
  <si>
    <t>通学手段</t>
    <phoneticPr fontId="3"/>
  </si>
  <si>
    <t>テンパク　タロウ</t>
    <phoneticPr fontId="3"/>
  </si>
  <si>
    <t>天伯　太郎</t>
    <rPh sb="0" eb="2">
      <t>テンパク</t>
    </rPh>
    <rPh sb="3" eb="5">
      <t>タロウ</t>
    </rPh>
    <phoneticPr fontId="3"/>
  </si>
  <si>
    <t>男</t>
  </si>
  <si>
    <t>t197610</t>
    <phoneticPr fontId="3"/>
  </si>
  <si>
    <t>441</t>
    <phoneticPr fontId="3"/>
  </si>
  <si>
    <t>8580</t>
    <phoneticPr fontId="3"/>
  </si>
  <si>
    <t>xxx</t>
    <phoneticPr fontId="3"/>
  </si>
  <si>
    <t>tut1@example.com</t>
    <phoneticPr fontId="3"/>
  </si>
  <si>
    <t>テンパク　ハナコ</t>
    <phoneticPr fontId="3"/>
  </si>
  <si>
    <t>母</t>
    <rPh sb="0" eb="1">
      <t>ハハ</t>
    </rPh>
    <phoneticPr fontId="3"/>
  </si>
  <si>
    <t>yyy</t>
    <phoneticPr fontId="3"/>
  </si>
  <si>
    <t>教授</t>
    <rPh sb="0" eb="2">
      <t>キョウジュ</t>
    </rPh>
    <phoneticPr fontId="3"/>
  </si>
  <si>
    <t>ギカじか</t>
    <phoneticPr fontId="3"/>
  </si>
  <si>
    <t>zzz</t>
    <phoneticPr fontId="3"/>
  </si>
  <si>
    <t>tut2@example.com</t>
    <phoneticPr fontId="3"/>
  </si>
  <si>
    <t>学外実習</t>
    <rPh sb="0" eb="2">
      <t>ガクガイ</t>
    </rPh>
    <rPh sb="2" eb="4">
      <t>ジッシュウ</t>
    </rPh>
    <phoneticPr fontId="3"/>
  </si>
  <si>
    <t>有</t>
  </si>
  <si>
    <t>神山まるごと高等専門学校</t>
    <rPh sb="0" eb="2">
      <t>カミヤマ</t>
    </rPh>
    <rPh sb="6" eb="12">
      <t>コウトウセンモンガッコウ</t>
    </rPh>
    <phoneticPr fontId="3"/>
  </si>
  <si>
    <t>64</t>
    <phoneticPr fontId="3"/>
  </si>
  <si>
    <r>
      <rPr>
        <sz val="10"/>
        <color theme="1"/>
        <rFont val="ＭＳ Ｐ明朝"/>
        <family val="1"/>
        <charset val="128"/>
      </rPr>
      <t xml:space="preserve">希望テーマ
</t>
    </r>
    <r>
      <rPr>
        <sz val="9"/>
        <color theme="1"/>
        <rFont val="ＭＳ Ｐ明朝"/>
        <family val="1"/>
        <charset val="128"/>
      </rPr>
      <t xml:space="preserve">
（体験実習受入
テーマ等一覧参照）</t>
    </r>
    <rPh sb="0" eb="2">
      <t>キボウ</t>
    </rPh>
    <rPh sb="8" eb="10">
      <t>タイケン</t>
    </rPh>
    <rPh sb="10" eb="12">
      <t>ジッシュウ</t>
    </rPh>
    <rPh sb="12" eb="14">
      <t>ウケイ</t>
    </rPh>
    <rPh sb="18" eb="19">
      <t>トウ</t>
    </rPh>
    <rPh sb="19" eb="21">
      <t>イチラン</t>
    </rPh>
    <rPh sb="21" eb="23">
      <t>サンショウ</t>
    </rPh>
    <phoneticPr fontId="3"/>
  </si>
  <si>
    <r>
      <t>2026年度豊橋技術科学大学</t>
    </r>
    <r>
      <rPr>
        <b/>
        <u/>
        <sz val="14"/>
        <rFont val="Century"/>
        <family val="1"/>
      </rPr>
      <t xml:space="preserve"> </t>
    </r>
    <r>
      <rPr>
        <b/>
        <u/>
        <sz val="14"/>
        <rFont val="ＭＳ 明朝"/>
        <family val="1"/>
        <charset val="128"/>
      </rPr>
      <t>高専生</t>
    </r>
    <r>
      <rPr>
        <b/>
        <u/>
        <sz val="14"/>
        <rFont val="Century"/>
        <family val="1"/>
      </rPr>
      <t xml:space="preserve"> </t>
    </r>
    <r>
      <rPr>
        <b/>
        <u/>
        <sz val="14"/>
        <rFont val="ＭＳ 明朝"/>
        <family val="1"/>
        <charset val="128"/>
      </rPr>
      <t>体験実習申込書</t>
    </r>
    <rPh sb="4" eb="6">
      <t>ネンド</t>
    </rPh>
    <phoneticPr fontId="3"/>
  </si>
  <si>
    <r>
      <t xml:space="preserve">現 住 所 等
</t>
    </r>
    <r>
      <rPr>
        <b/>
        <sz val="8"/>
        <color indexed="10"/>
        <rFont val="ＭＳ Ｐ明朝"/>
        <family val="1"/>
        <charset val="128"/>
      </rPr>
      <t>※実習中に連絡が
可能な電話番号
メールアドレスを
記入ください。</t>
    </r>
    <phoneticPr fontId="3"/>
  </si>
  <si>
    <t>緊急時連絡先</t>
    <phoneticPr fontId="3"/>
  </si>
  <si>
    <t xml:space="preserve"> このテーマを選択した理由等</t>
    <phoneticPr fontId="3"/>
  </si>
  <si>
    <t>宿泊予定先</t>
    <rPh sb="0" eb="2">
      <t>シュクハク</t>
    </rPh>
    <rPh sb="2" eb="4">
      <t>ヨテイ</t>
    </rPh>
    <rPh sb="4" eb="5">
      <t>サキ</t>
    </rPh>
    <phoneticPr fontId="3"/>
  </si>
  <si>
    <t>＊　いずれの場合も、移動には公共交通機関を用いること。</t>
    <phoneticPr fontId="3"/>
  </si>
  <si>
    <t>　</t>
    <phoneticPr fontId="3"/>
  </si>
  <si>
    <r>
      <rPr>
        <sz val="9"/>
        <rFont val="ＭＳ Ｐゴシック"/>
        <family val="3"/>
        <charset val="128"/>
      </rPr>
      <t>※提出いただいた個人情報については、体験実習に係る業務の遂行及び本学におけるIR</t>
    </r>
    <r>
      <rPr>
        <vertAlign val="superscript"/>
        <sz val="9"/>
        <rFont val="ＭＳ Ｐゴシック"/>
        <family val="3"/>
        <charset val="128"/>
      </rPr>
      <t>*</t>
    </r>
    <r>
      <rPr>
        <sz val="9"/>
        <rFont val="ＭＳ Ｐゴシック"/>
        <family val="3"/>
        <charset val="128"/>
      </rPr>
      <t>（インスティテューショナル・リサーチ）
　 に使用し、その他の目的に使うことはありません。
※実習期間中に本学にて撮影した写真は本学ＨＰや次年度のチラシ等で使用させていただくことがあります。
　 写真利用に問題がある場合はご相談ください。</t>
    </r>
    <r>
      <rPr>
        <sz val="8"/>
        <rFont val="ＭＳ Ｐゴシック"/>
        <family val="3"/>
        <charset val="128"/>
      </rPr>
      <t xml:space="preserve">
 *IR：本学の計画立案、政策形成、意思決定を支援するための情報を提供する目的で、本学内部で行われる調査研究</t>
    </r>
    <rPh sb="1" eb="3">
      <t>テイシュツ</t>
    </rPh>
    <rPh sb="8" eb="10">
      <t>コジン</t>
    </rPh>
    <rPh sb="10" eb="12">
      <t>ジョウホウ</t>
    </rPh>
    <rPh sb="18" eb="20">
      <t>タイケン</t>
    </rPh>
    <rPh sb="20" eb="22">
      <t>ジッシュウ</t>
    </rPh>
    <rPh sb="23" eb="24">
      <t>カカ</t>
    </rPh>
    <rPh sb="25" eb="27">
      <t>ギョウム</t>
    </rPh>
    <rPh sb="28" eb="30">
      <t>スイコウ</t>
    </rPh>
    <rPh sb="30" eb="31">
      <t>オヨ</t>
    </rPh>
    <rPh sb="32" eb="34">
      <t>ホンガク</t>
    </rPh>
    <rPh sb="65" eb="67">
      <t>シヨウ</t>
    </rPh>
    <rPh sb="71" eb="72">
      <t>タ</t>
    </rPh>
    <rPh sb="73" eb="75">
      <t>モクテキ</t>
    </rPh>
    <rPh sb="76" eb="77">
      <t>ツカ</t>
    </rPh>
    <rPh sb="89" eb="91">
      <t>ジッシュウ</t>
    </rPh>
    <rPh sb="91" eb="94">
      <t>キカンチュウ</t>
    </rPh>
    <rPh sb="95" eb="97">
      <t>ホンガク</t>
    </rPh>
    <rPh sb="99" eb="101">
      <t>サツエイ</t>
    </rPh>
    <rPh sb="103" eb="105">
      <t>シャシン</t>
    </rPh>
    <rPh sb="106" eb="108">
      <t>ホンガク</t>
    </rPh>
    <rPh sb="111" eb="114">
      <t>ジネンド</t>
    </rPh>
    <rPh sb="118" eb="119">
      <t>トウ</t>
    </rPh>
    <rPh sb="120" eb="122">
      <t>シヨウ</t>
    </rPh>
    <rPh sb="140" eb="142">
      <t>シャシン</t>
    </rPh>
    <rPh sb="142" eb="144">
      <t>リヨウ</t>
    </rPh>
    <rPh sb="145" eb="147">
      <t>モンダイ</t>
    </rPh>
    <rPh sb="150" eb="152">
      <t>バアイ</t>
    </rPh>
    <rPh sb="154" eb="156">
      <t>ソウダン</t>
    </rPh>
    <phoneticPr fontId="3"/>
  </si>
  <si>
    <t>機械工学系</t>
    <rPh sb="0" eb="2">
      <t>キカイ</t>
    </rPh>
    <rPh sb="2" eb="5">
      <t>コウガクケイ</t>
    </rPh>
    <phoneticPr fontId="3"/>
  </si>
  <si>
    <t>愛知県豊橋市天伯町雲雀ヶ丘1-1</t>
    <rPh sb="0" eb="3">
      <t>アイチケン</t>
    </rPh>
    <rPh sb="3" eb="6">
      <t>トヨハシシ</t>
    </rPh>
    <rPh sb="6" eb="9">
      <t>テンパクチョウ</t>
    </rPh>
    <rPh sb="9" eb="11">
      <t>ヒバリ</t>
    </rPh>
    <rPh sb="12" eb="13">
      <t>オカ</t>
    </rPh>
    <phoneticPr fontId="3"/>
  </si>
  <si>
    <t>天伯　花子</t>
    <phoneticPr fontId="3"/>
  </si>
  <si>
    <t>選択</t>
  </si>
  <si>
    <t>５日間</t>
    <rPh sb="1" eb="2">
      <t>ニチ</t>
    </rPh>
    <rPh sb="2" eb="3">
      <t>アイダ</t>
    </rPh>
    <phoneticPr fontId="3"/>
  </si>
  <si>
    <t>得意分野：●●
既修得科目：●●、●●
研究テーマ：●●
現在●●についての研究をしています。この研究では▲▲を用いた実験を行うため、希望テーマに関しても合致しており、■■についての勉強もしているので実習に活かせると思います。</t>
    <phoneticPr fontId="3"/>
  </si>
  <si>
    <t>自動車について強い興味を持っており、塑性力学も授業で履修済みのため…</t>
    <phoneticPr fontId="3"/>
  </si>
  <si>
    <t>バス</t>
    <phoneticPr fontId="3"/>
  </si>
  <si>
    <t>豊橋市○○○○　△△ホテル</t>
    <rPh sb="0" eb="3">
      <t>トヨハシシ</t>
    </rPh>
    <phoneticPr fontId="3"/>
  </si>
  <si>
    <t>aaa</t>
    <phoneticPr fontId="3"/>
  </si>
  <si>
    <t>宿泊予定先</t>
    <rPh sb="0" eb="5">
      <t>シュクハクヨテイサキ</t>
    </rPh>
    <phoneticPr fontId="3"/>
  </si>
  <si>
    <t>宿泊施設</t>
    <phoneticPr fontId="19"/>
  </si>
  <si>
    <t>特任教授</t>
  </si>
  <si>
    <t>日程⑤：９月 ７日（月）～９月１１日（金）（５日）</t>
  </si>
  <si>
    <t>A1012</t>
  </si>
  <si>
    <t>日程①：８月２４日（月）～８月２８日（金）（５日）</t>
  </si>
  <si>
    <t>タイヤの空力音の発生メカニズムの解明に関する実験的研究</t>
  </si>
  <si>
    <t>岡本　俊哉</t>
  </si>
  <si>
    <t>A1032</t>
  </si>
  <si>
    <t>日程③：８月３１日（月）～９月 ４日（金）（５日）</t>
  </si>
  <si>
    <t>マイクロ・ナノスケールの流動の可視化と物性評価</t>
  </si>
  <si>
    <t>土井謙太郎</t>
  </si>
  <si>
    <t>A1042</t>
  </si>
  <si>
    <t>日程②：８月２４日（月）～９月 ４日（金）（１０日）</t>
  </si>
  <si>
    <t>ナノ流路を用いた単一ナノ粒子の検出と解析</t>
  </si>
  <si>
    <t>A1052</t>
  </si>
  <si>
    <t>日程④：８月３１日（月）～９月１１日（金）（５日）</t>
  </si>
  <si>
    <t>3Dプリンタで3Dプリンタのノズルを作る：VAT光造形からDIWテストまで</t>
  </si>
  <si>
    <t>格子欠陥で変わる金属の世界： 格子欠陥の高密度化が拓く驚きの油潤滑性能を体験しよう．</t>
  </si>
  <si>
    <t>加工を駆使した新しい金属材料の開発を体験しよう</t>
  </si>
  <si>
    <t>足立望</t>
  </si>
  <si>
    <t>安部洋平</t>
  </si>
  <si>
    <t>A1093</t>
  </si>
  <si>
    <t>プラスチック型で変形させる金属薄板のプレス成形：プレス型設計，プレス成形，製品評価を体験しよう．</t>
  </si>
  <si>
    <t>埋込型医療機器向けワイヤレス給電の基礎実験</t>
  </si>
  <si>
    <t>誘電体中の内部蓄積電荷測定</t>
  </si>
  <si>
    <t>村上義信</t>
  </si>
  <si>
    <t>A2032</t>
  </si>
  <si>
    <t>光応答電極材料の結晶モデリングと電子構造予測</t>
  </si>
  <si>
    <t>新規半導体デバイスを用いた計測・評価</t>
  </si>
  <si>
    <t>山根啓輔</t>
  </si>
  <si>
    <t>稲田　亮史</t>
  </si>
  <si>
    <t>A2101</t>
  </si>
  <si>
    <t>エッジAIによるスマートセンシングとデータ解析体験</t>
  </si>
  <si>
    <t>Xun SHAO</t>
  </si>
  <si>
    <t>生体計測によるヒト認知・運動制御機構の理解</t>
  </si>
  <si>
    <t>准教授（HAC3センター長）</t>
  </si>
  <si>
    <t>上原一将</t>
  </si>
  <si>
    <t>A3052</t>
  </si>
  <si>
    <t>音声コミュニケーションに関する聴取実験の基礎</t>
  </si>
  <si>
    <t>松井淑恵</t>
  </si>
  <si>
    <t>暗号アルゴリズムの実装</t>
  </si>
  <si>
    <t>鈴木幸太郎</t>
  </si>
  <si>
    <t>目的・環境に合わせて対話を行うリアルタイム音声対話システムの開発</t>
  </si>
  <si>
    <t>西村良太</t>
  </si>
  <si>
    <t>AIアクセラレータ向けのプログラミング技術と処理性能評価</t>
  </si>
  <si>
    <t>佐藤幸紀</t>
  </si>
  <si>
    <t>人の運動の計測と解析</t>
  </si>
  <si>
    <t>福村直博</t>
  </si>
  <si>
    <t>シアノバクテリアの光受容タンパク質の精製</t>
  </si>
  <si>
    <t>広瀬　侑</t>
  </si>
  <si>
    <t>Apple Swift(UI)を用いたアプリの作成（入門編）</t>
  </si>
  <si>
    <t>指定なし</t>
  </si>
  <si>
    <t>栗田弘史</t>
  </si>
  <si>
    <t>A4062</t>
  </si>
  <si>
    <t>A4063</t>
  </si>
  <si>
    <t>生物多様性の観点から水害対策を考える</t>
  </si>
  <si>
    <t>A5012</t>
  </si>
  <si>
    <t>人口減少時代の都市計画・都市デザインに関する基礎知識と実践</t>
  </si>
  <si>
    <t>瀧内　雄二</t>
  </si>
  <si>
    <t>A5032</t>
  </si>
  <si>
    <t>A5033</t>
  </si>
  <si>
    <t>横田久里子</t>
  </si>
  <si>
    <t>粒状体のミクロ挙動に基づく地盤力学の再評価</t>
  </si>
  <si>
    <t>松田　達也</t>
  </si>
  <si>
    <t>建築環境デザイン入門</t>
  </si>
  <si>
    <t>金子はな</t>
  </si>
  <si>
    <t xml:space="preserve"> 生きた脳における細胞間コミュニケーションの時空間計測</t>
  </si>
  <si>
    <t>次世代半導体・センサ科学研究所</t>
  </si>
  <si>
    <t>堀内　浩</t>
  </si>
  <si>
    <t>A6022</t>
  </si>
  <si>
    <t>A6023</t>
  </si>
  <si>
    <t>A6031</t>
  </si>
  <si>
    <t>蛍光タンパクで 遺伝子の働きをリアルで 観察</t>
  </si>
  <si>
    <t>沼野　利佳</t>
  </si>
  <si>
    <t>4.　本学指定のビジネスホテル</t>
    <rPh sb="3" eb="5">
      <t>ホンガク</t>
    </rPh>
    <rPh sb="5" eb="7">
      <t>シテイ</t>
    </rPh>
    <phoneticPr fontId="3"/>
  </si>
  <si>
    <t xml:space="preserve">3.　ビジネスホテル      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</si>
</sst>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;;;@"/>
  </numFmts>
  <fonts count="32" x14ac:knownFonts="1">
    <font>
      <sz val="11"/>
      <name val="ＭＳ Ｐゴシック"/>
      <family val="3"/>
      <charset val="128"/>
    </font>
    <font>
      <b/>
      <u/>
      <sz val="14"/>
      <name val="ＭＳ 明朝"/>
      <family val="1"/>
      <charset val="128"/>
    </font>
    <font>
      <b/>
      <u/>
      <sz val="14"/>
      <name val="Century"/>
      <family val="1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b/>
      <sz val="8"/>
      <color indexed="1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9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rgb="FF00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dotted">
        <color indexed="64"/>
      </right>
      <top style="medium">
        <color theme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theme="1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dotted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262">
    <xf numFmtId="0" fontId="0" fillId="0" borderId="0" xfId="0"/>
    <xf numFmtId="0" fontId="7" fillId="0" borderId="0" xfId="0" applyFont="1"/>
    <xf numFmtId="0" fontId="0" fillId="4" borderId="0" xfId="0" applyFill="1"/>
    <xf numFmtId="0" fontId="21" fillId="5" borderId="19" xfId="2" applyFont="1" applyFill="1" applyBorder="1" applyAlignment="1">
      <alignment horizontal="center" vertical="center"/>
    </xf>
    <xf numFmtId="49" fontId="21" fillId="5" borderId="19" xfId="2" applyNumberFormat="1" applyFont="1" applyFill="1" applyBorder="1" applyAlignment="1">
      <alignment horizontal="center" vertical="center"/>
    </xf>
    <xf numFmtId="0" fontId="22" fillId="0" borderId="0" xfId="2" applyFont="1"/>
    <xf numFmtId="49" fontId="0" fillId="0" borderId="0" xfId="0" applyNumberFormat="1"/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10" fillId="4" borderId="5" xfId="1" applyNumberFormat="1" applyFill="1" applyBorder="1" applyAlignment="1" applyProtection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0" fillId="4" borderId="1" xfId="0" applyFill="1" applyBorder="1"/>
    <xf numFmtId="0" fontId="5" fillId="4" borderId="3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0" fillId="4" borderId="2" xfId="0" applyFill="1" applyBorder="1"/>
    <xf numFmtId="0" fontId="5" fillId="0" borderId="38" xfId="0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0" fontId="5" fillId="6" borderId="22" xfId="0" applyFont="1" applyFill="1" applyBorder="1"/>
    <xf numFmtId="0" fontId="5" fillId="7" borderId="22" xfId="0" applyFont="1" applyFill="1" applyBorder="1" applyAlignment="1">
      <alignment horizontal="right"/>
    </xf>
    <xf numFmtId="0" fontId="5" fillId="2" borderId="28" xfId="0" applyFont="1" applyFill="1" applyBorder="1" applyAlignment="1" applyProtection="1">
      <alignment horizontal="center" vertical="center"/>
      <protection locked="0"/>
    </xf>
    <xf numFmtId="177" fontId="0" fillId="0" borderId="0" xfId="0" applyNumberFormat="1"/>
    <xf numFmtId="0" fontId="5" fillId="4" borderId="0" xfId="0" applyFont="1" applyFill="1" applyAlignment="1">
      <alignment vertical="center"/>
    </xf>
    <xf numFmtId="49" fontId="5" fillId="0" borderId="4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0" fillId="4" borderId="48" xfId="0" applyFill="1" applyBorder="1"/>
    <xf numFmtId="0" fontId="0" fillId="4" borderId="49" xfId="0" applyFill="1" applyBorder="1"/>
    <xf numFmtId="0" fontId="0" fillId="4" borderId="50" xfId="0" applyFill="1" applyBorder="1"/>
    <xf numFmtId="0" fontId="7" fillId="4" borderId="51" xfId="0" applyFont="1" applyFill="1" applyBorder="1" applyAlignment="1">
      <alignment horizontal="center"/>
    </xf>
    <xf numFmtId="0" fontId="0" fillId="4" borderId="52" xfId="0" applyFill="1" applyBorder="1"/>
    <xf numFmtId="0" fontId="0" fillId="4" borderId="53" xfId="0" applyFill="1" applyBorder="1"/>
    <xf numFmtId="0" fontId="0" fillId="4" borderId="54" xfId="0" applyFill="1" applyBorder="1"/>
    <xf numFmtId="0" fontId="0" fillId="4" borderId="55" xfId="0" applyFill="1" applyBorder="1"/>
    <xf numFmtId="0" fontId="5" fillId="4" borderId="49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left" vertical="center"/>
    </xf>
    <xf numFmtId="0" fontId="5" fillId="4" borderId="50" xfId="0" applyFont="1" applyFill="1" applyBorder="1" applyAlignment="1">
      <alignment horizontal="left" vertical="center"/>
    </xf>
    <xf numFmtId="0" fontId="5" fillId="4" borderId="5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0" fillId="4" borderId="0" xfId="0" applyFill="1" applyAlignment="1">
      <alignment horizontal="right"/>
    </xf>
    <xf numFmtId="0" fontId="5" fillId="4" borderId="0" xfId="0" applyFont="1" applyFill="1" applyAlignment="1">
      <alignment horizontal="right" vertical="center"/>
    </xf>
    <xf numFmtId="0" fontId="0" fillId="4" borderId="0" xfId="0" applyFill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5" fillId="0" borderId="52" xfId="0" applyFont="1" applyBorder="1" applyAlignment="1">
      <alignment horizontal="center" vertical="center"/>
    </xf>
    <xf numFmtId="0" fontId="5" fillId="4" borderId="0" xfId="0" applyFont="1" applyFill="1" applyAlignment="1">
      <alignment horizontal="right" vertical="center" wrapText="1"/>
    </xf>
    <xf numFmtId="0" fontId="8" fillId="4" borderId="52" xfId="0" applyFont="1" applyFill="1" applyBorder="1" applyAlignment="1">
      <alignment vertical="center"/>
    </xf>
    <xf numFmtId="0" fontId="5" fillId="4" borderId="0" xfId="0" applyFont="1" applyFill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0" fontId="28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0" fontId="11" fillId="4" borderId="0" xfId="0" applyFont="1" applyFill="1" applyAlignment="1">
      <alignment horizontal="center" vertical="center"/>
    </xf>
    <xf numFmtId="0" fontId="11" fillId="4" borderId="52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center"/>
    </xf>
    <xf numFmtId="0" fontId="6" fillId="4" borderId="65" xfId="0" applyFont="1" applyFill="1" applyBorder="1" applyAlignment="1">
      <alignment vertical="center"/>
    </xf>
    <xf numFmtId="0" fontId="5" fillId="4" borderId="51" xfId="0" applyFont="1" applyFill="1" applyBorder="1" applyAlignment="1">
      <alignment horizontal="right"/>
    </xf>
    <xf numFmtId="0" fontId="5" fillId="4" borderId="0" xfId="0" applyFont="1" applyFill="1" applyAlignment="1">
      <alignment horizontal="right"/>
    </xf>
    <xf numFmtId="0" fontId="5" fillId="4" borderId="0" xfId="0" applyFont="1" applyFill="1" applyAlignment="1">
      <alignment horizontal="left"/>
    </xf>
    <xf numFmtId="0" fontId="5" fillId="4" borderId="52" xfId="0" applyFont="1" applyFill="1" applyBorder="1"/>
    <xf numFmtId="0" fontId="10" fillId="4" borderId="81" xfId="1" applyNumberFormat="1" applyFill="1" applyBorder="1" applyAlignment="1" applyProtection="1">
      <alignment horizontal="left" vertical="center"/>
    </xf>
    <xf numFmtId="0" fontId="5" fillId="0" borderId="0" xfId="0" applyFont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5" fillId="4" borderId="65" xfId="0" applyFont="1" applyFill="1" applyBorder="1"/>
    <xf numFmtId="0" fontId="30" fillId="8" borderId="19" xfId="2" applyFont="1" applyFill="1" applyBorder="1"/>
    <xf numFmtId="0" fontId="31" fillId="0" borderId="0" xfId="0" applyFont="1"/>
    <xf numFmtId="0" fontId="31" fillId="0" borderId="19" xfId="0" applyFont="1" applyBorder="1"/>
    <xf numFmtId="0" fontId="31" fillId="8" borderId="19" xfId="0" applyFont="1" applyFill="1" applyBorder="1"/>
    <xf numFmtId="0" fontId="4" fillId="4" borderId="0" xfId="0" applyFont="1" applyFill="1" applyAlignment="1">
      <alignment horizontal="right"/>
    </xf>
    <xf numFmtId="0" fontId="5" fillId="4" borderId="0" xfId="0" applyFont="1" applyFill="1" applyAlignment="1">
      <alignment horizontal="right" vertical="center"/>
    </xf>
    <xf numFmtId="0" fontId="5" fillId="4" borderId="0" xfId="0" applyFont="1" applyFill="1" applyAlignment="1">
      <alignment horizontal="right" vertical="center" wrapText="1"/>
    </xf>
    <xf numFmtId="0" fontId="0" fillId="6" borderId="29" xfId="0" applyFill="1" applyBorder="1" applyAlignment="1" applyProtection="1">
      <alignment horizontal="center" vertical="center"/>
      <protection locked="0"/>
    </xf>
    <xf numFmtId="0" fontId="8" fillId="6" borderId="30" xfId="0" applyFont="1" applyFill="1" applyBorder="1" applyAlignment="1" applyProtection="1">
      <alignment horizontal="center" vertical="center"/>
      <protection locked="0"/>
    </xf>
    <xf numFmtId="0" fontId="8" fillId="6" borderId="31" xfId="0" applyFont="1" applyFill="1" applyBorder="1" applyAlignment="1" applyProtection="1">
      <alignment horizontal="center" vertical="center"/>
      <protection locked="0"/>
    </xf>
    <xf numFmtId="0" fontId="6" fillId="7" borderId="39" xfId="0" applyFont="1" applyFill="1" applyBorder="1" applyAlignment="1" applyProtection="1">
      <alignment horizontal="center" vertical="center"/>
      <protection locked="0"/>
    </xf>
    <xf numFmtId="0" fontId="27" fillId="4" borderId="0" xfId="0" applyFont="1" applyFill="1" applyAlignment="1">
      <alignment horizontal="left" vertical="top" wrapText="1"/>
    </xf>
    <xf numFmtId="0" fontId="0" fillId="7" borderId="29" xfId="0" applyFill="1" applyBorder="1" applyAlignment="1" applyProtection="1">
      <alignment horizontal="center"/>
      <protection locked="0"/>
    </xf>
    <xf numFmtId="0" fontId="0" fillId="7" borderId="30" xfId="0" applyFill="1" applyBorder="1" applyAlignment="1" applyProtection="1">
      <alignment horizontal="center"/>
      <protection locked="0"/>
    </xf>
    <xf numFmtId="0" fontId="0" fillId="7" borderId="31" xfId="0" applyFill="1" applyBorder="1" applyAlignment="1" applyProtection="1">
      <alignment horizontal="center"/>
      <protection locked="0"/>
    </xf>
    <xf numFmtId="49" fontId="6" fillId="3" borderId="29" xfId="0" applyNumberFormat="1" applyFont="1" applyFill="1" applyBorder="1" applyAlignment="1" applyProtection="1">
      <alignment horizontal="center" vertical="center"/>
      <protection locked="0"/>
    </xf>
    <xf numFmtId="49" fontId="6" fillId="3" borderId="30" xfId="0" applyNumberFormat="1" applyFont="1" applyFill="1" applyBorder="1" applyAlignment="1" applyProtection="1">
      <alignment horizontal="center" vertical="center"/>
      <protection locked="0"/>
    </xf>
    <xf numFmtId="49" fontId="6" fillId="3" borderId="31" xfId="0" applyNumberFormat="1" applyFont="1" applyFill="1" applyBorder="1" applyAlignment="1" applyProtection="1">
      <alignment horizontal="center" vertical="center"/>
      <protection locked="0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6" fillId="3" borderId="37" xfId="0" applyFont="1" applyFill="1" applyBorder="1" applyAlignment="1" applyProtection="1">
      <alignment horizontal="left" vertical="center"/>
      <protection locked="0"/>
    </xf>
    <xf numFmtId="0" fontId="6" fillId="3" borderId="32" xfId="0" applyFont="1" applyFill="1" applyBorder="1" applyAlignment="1" applyProtection="1">
      <alignment horizontal="left" vertical="center"/>
      <protection locked="0"/>
    </xf>
    <xf numFmtId="0" fontId="6" fillId="3" borderId="33" xfId="0" applyFont="1" applyFill="1" applyBorder="1" applyAlignment="1" applyProtection="1">
      <alignment horizontal="left" vertical="center"/>
      <protection locked="0"/>
    </xf>
    <xf numFmtId="0" fontId="6" fillId="3" borderId="29" xfId="0" applyFont="1" applyFill="1" applyBorder="1" applyAlignment="1" applyProtection="1">
      <alignment horizontal="left" vertical="center"/>
      <protection locked="0"/>
    </xf>
    <xf numFmtId="0" fontId="6" fillId="3" borderId="30" xfId="0" applyFont="1" applyFill="1" applyBorder="1" applyAlignment="1" applyProtection="1">
      <alignment horizontal="left" vertical="center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7" fillId="4" borderId="0" xfId="0" applyFont="1" applyFill="1" applyAlignment="1">
      <alignment horizontal="left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12" fillId="7" borderId="45" xfId="0" applyFont="1" applyFill="1" applyBorder="1" applyAlignment="1" applyProtection="1">
      <alignment horizontal="left" vertical="center" wrapText="1"/>
      <protection locked="0"/>
    </xf>
    <xf numFmtId="0" fontId="12" fillId="7" borderId="40" xfId="0" applyFont="1" applyFill="1" applyBorder="1" applyAlignment="1" applyProtection="1">
      <alignment horizontal="left" vertical="center" wrapText="1"/>
      <protection locked="0"/>
    </xf>
    <xf numFmtId="0" fontId="12" fillId="7" borderId="76" xfId="0" applyFont="1" applyFill="1" applyBorder="1" applyAlignment="1" applyProtection="1">
      <alignment horizontal="left" vertical="center" wrapText="1"/>
      <protection locked="0"/>
    </xf>
    <xf numFmtId="0" fontId="12" fillId="7" borderId="1" xfId="0" applyFont="1" applyFill="1" applyBorder="1" applyAlignment="1" applyProtection="1">
      <alignment horizontal="left" vertical="center" wrapText="1"/>
      <protection locked="0"/>
    </xf>
    <xf numFmtId="0" fontId="12" fillId="7" borderId="0" xfId="0" applyFont="1" applyFill="1" applyAlignment="1" applyProtection="1">
      <alignment horizontal="left" vertical="center" wrapText="1"/>
      <protection locked="0"/>
    </xf>
    <xf numFmtId="0" fontId="12" fillId="7" borderId="52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61" xfId="0" applyFont="1" applyFill="1" applyBorder="1" applyAlignment="1">
      <alignment horizontal="center" vertical="center"/>
    </xf>
    <xf numFmtId="0" fontId="6" fillId="4" borderId="63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6" fillId="4" borderId="27" xfId="0" applyFont="1" applyFill="1" applyBorder="1" applyAlignment="1">
      <alignment horizontal="left" vertical="center"/>
    </xf>
    <xf numFmtId="0" fontId="6" fillId="4" borderId="22" xfId="0" applyFont="1" applyFill="1" applyBorder="1" applyAlignment="1">
      <alignment horizontal="left" vertical="center"/>
    </xf>
    <xf numFmtId="0" fontId="6" fillId="4" borderId="64" xfId="0" applyFont="1" applyFill="1" applyBorder="1" applyAlignment="1">
      <alignment horizontal="left" vertical="center"/>
    </xf>
    <xf numFmtId="0" fontId="24" fillId="0" borderId="48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0" fillId="6" borderId="60" xfId="0" applyFill="1" applyBorder="1" applyAlignment="1" applyProtection="1">
      <alignment horizontal="center" vertical="center"/>
      <protection locked="0"/>
    </xf>
    <xf numFmtId="0" fontId="0" fillId="6" borderId="61" xfId="0" applyFill="1" applyBorder="1" applyAlignment="1" applyProtection="1">
      <alignment horizontal="center" vertical="center"/>
      <protection locked="0"/>
    </xf>
    <xf numFmtId="0" fontId="5" fillId="4" borderId="61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6" borderId="29" xfId="0" applyFont="1" applyFill="1" applyBorder="1" applyAlignment="1" applyProtection="1">
      <alignment horizontal="center" vertical="center"/>
      <protection locked="0"/>
    </xf>
    <xf numFmtId="0" fontId="5" fillId="6" borderId="30" xfId="0" applyFont="1" applyFill="1" applyBorder="1" applyAlignment="1" applyProtection="1">
      <alignment horizontal="center" vertical="center"/>
      <protection locked="0"/>
    </xf>
    <xf numFmtId="0" fontId="5" fillId="6" borderId="32" xfId="0" applyFont="1" applyFill="1" applyBorder="1" applyAlignment="1" applyProtection="1">
      <alignment horizontal="center" vertical="center"/>
      <protection locked="0"/>
    </xf>
    <xf numFmtId="0" fontId="5" fillId="6" borderId="33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2" fillId="7" borderId="34" xfId="0" applyFont="1" applyFill="1" applyBorder="1" applyAlignment="1" applyProtection="1">
      <alignment horizontal="left" vertical="center"/>
      <protection locked="0"/>
    </xf>
    <xf numFmtId="0" fontId="12" fillId="7" borderId="35" xfId="0" applyFont="1" applyFill="1" applyBorder="1" applyAlignment="1" applyProtection="1">
      <alignment horizontal="left" vertical="center"/>
      <protection locked="0"/>
    </xf>
    <xf numFmtId="0" fontId="12" fillId="7" borderId="36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12" fillId="3" borderId="0" xfId="0" applyFont="1" applyFill="1" applyAlignment="1" applyProtection="1">
      <alignment horizontal="left" vertical="center" wrapText="1"/>
      <protection locked="0"/>
    </xf>
    <xf numFmtId="0" fontId="12" fillId="3" borderId="52" xfId="0" applyFont="1" applyFill="1" applyBorder="1" applyAlignment="1" applyProtection="1">
      <alignment horizontal="left" vertical="center" wrapText="1"/>
      <protection locked="0"/>
    </xf>
    <xf numFmtId="0" fontId="12" fillId="3" borderId="54" xfId="0" applyFont="1" applyFill="1" applyBorder="1" applyAlignment="1" applyProtection="1">
      <alignment horizontal="left" vertical="center" wrapText="1"/>
      <protection locked="0"/>
    </xf>
    <xf numFmtId="0" fontId="12" fillId="3" borderId="55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>
      <alignment horizontal="left" vertical="center"/>
    </xf>
    <xf numFmtId="0" fontId="5" fillId="4" borderId="52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8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6" borderId="37" xfId="0" applyFont="1" applyFill="1" applyBorder="1" applyAlignment="1" applyProtection="1">
      <alignment horizontal="center"/>
      <protection locked="0"/>
    </xf>
    <xf numFmtId="0" fontId="15" fillId="6" borderId="33" xfId="0" applyFont="1" applyFill="1" applyBorder="1" applyAlignment="1" applyProtection="1">
      <alignment horizontal="center"/>
      <protection locked="0"/>
    </xf>
    <xf numFmtId="0" fontId="18" fillId="4" borderId="0" xfId="0" applyFont="1" applyFill="1" applyAlignment="1">
      <alignment horizontal="center" vertical="center"/>
    </xf>
    <xf numFmtId="0" fontId="18" fillId="4" borderId="52" xfId="0" applyFont="1" applyFill="1" applyBorder="1" applyAlignment="1">
      <alignment horizontal="center" vertical="center"/>
    </xf>
    <xf numFmtId="176" fontId="6" fillId="3" borderId="29" xfId="0" applyNumberFormat="1" applyFont="1" applyFill="1" applyBorder="1" applyAlignment="1" applyProtection="1">
      <alignment horizontal="center" vertical="center"/>
      <protection locked="0"/>
    </xf>
    <xf numFmtId="176" fontId="6" fillId="3" borderId="31" xfId="0" applyNumberFormat="1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6" fillId="3" borderId="29" xfId="0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 applyProtection="1">
      <alignment horizontal="center" vertical="center"/>
      <protection locked="0"/>
    </xf>
    <xf numFmtId="0" fontId="6" fillId="3" borderId="31" xfId="0" applyFont="1" applyFill="1" applyBorder="1" applyAlignment="1" applyProtection="1">
      <alignment horizontal="center" vertical="center"/>
      <protection locked="0"/>
    </xf>
    <xf numFmtId="0" fontId="5" fillId="0" borderId="6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3" borderId="21" xfId="1" applyNumberFormat="1" applyFill="1" applyBorder="1" applyAlignment="1" applyProtection="1">
      <alignment horizontal="left" vertical="center"/>
      <protection locked="0"/>
    </xf>
    <xf numFmtId="0" fontId="10" fillId="3" borderId="6" xfId="1" applyNumberFormat="1" applyFill="1" applyBorder="1" applyAlignment="1" applyProtection="1">
      <alignment horizontal="left" vertical="center"/>
      <protection locked="0"/>
    </xf>
    <xf numFmtId="0" fontId="10" fillId="3" borderId="79" xfId="1" applyNumberFormat="1" applyFill="1" applyBorder="1" applyAlignment="1" applyProtection="1">
      <alignment horizontal="left" vertical="center"/>
      <protection locked="0"/>
    </xf>
    <xf numFmtId="0" fontId="13" fillId="4" borderId="0" xfId="0" applyFont="1" applyFill="1" applyAlignment="1">
      <alignment horizont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49" fontId="6" fillId="3" borderId="39" xfId="0" applyNumberFormat="1" applyFont="1" applyFill="1" applyBorder="1" applyAlignment="1" applyProtection="1">
      <alignment horizontal="center" vertical="center"/>
      <protection locked="0"/>
    </xf>
    <xf numFmtId="49" fontId="6" fillId="3" borderId="71" xfId="0" applyNumberFormat="1" applyFont="1" applyFill="1" applyBorder="1" applyAlignment="1" applyProtection="1">
      <alignment horizontal="center" vertical="center"/>
      <protection locked="0"/>
    </xf>
    <xf numFmtId="0" fontId="6" fillId="3" borderId="38" xfId="0" applyFont="1" applyFill="1" applyBorder="1" applyAlignment="1" applyProtection="1">
      <alignment horizontal="left" vertical="center"/>
      <protection locked="0"/>
    </xf>
    <xf numFmtId="0" fontId="6" fillId="3" borderId="39" xfId="0" applyFont="1" applyFill="1" applyBorder="1" applyAlignment="1" applyProtection="1">
      <alignment horizontal="left" vertical="center"/>
      <protection locked="0"/>
    </xf>
    <xf numFmtId="0" fontId="6" fillId="3" borderId="71" xfId="0" applyFont="1" applyFill="1" applyBorder="1" applyAlignment="1" applyProtection="1">
      <alignment horizontal="left" vertical="center"/>
      <protection locked="0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43" xfId="0" applyFont="1" applyFill="1" applyBorder="1" applyAlignment="1" applyProtection="1">
      <alignment horizontal="center" vertical="center"/>
      <protection locked="0"/>
    </xf>
    <xf numFmtId="0" fontId="6" fillId="3" borderId="44" xfId="0" applyFont="1" applyFill="1" applyBorder="1" applyAlignment="1" applyProtection="1">
      <alignment horizontal="center" vertical="center"/>
      <protection locked="0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78" xfId="0" applyBorder="1" applyAlignment="1">
      <alignment horizontal="center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49" fontId="6" fillId="4" borderId="39" xfId="0" applyNumberFormat="1" applyFont="1" applyFill="1" applyBorder="1" applyAlignment="1">
      <alignment horizontal="center" vertical="center"/>
    </xf>
    <xf numFmtId="49" fontId="6" fillId="3" borderId="23" xfId="0" applyNumberFormat="1" applyFont="1" applyFill="1" applyBorder="1" applyAlignment="1" applyProtection="1">
      <alignment horizontal="center" vertical="center"/>
      <protection locked="0"/>
    </xf>
    <xf numFmtId="0" fontId="10" fillId="3" borderId="39" xfId="1" applyNumberFormat="1" applyFill="1" applyBorder="1" applyAlignment="1" applyProtection="1">
      <alignment horizontal="left" vertical="center"/>
      <protection locked="0"/>
    </xf>
    <xf numFmtId="0" fontId="10" fillId="3" borderId="71" xfId="1" applyNumberFormat="1" applyFill="1" applyBorder="1" applyAlignment="1" applyProtection="1">
      <alignment horizontal="left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49" fontId="6" fillId="3" borderId="2" xfId="0" applyNumberFormat="1" applyFont="1" applyFill="1" applyBorder="1" applyAlignment="1" applyProtection="1">
      <alignment horizontal="center" vertical="center"/>
      <protection locked="0"/>
    </xf>
    <xf numFmtId="49" fontId="6" fillId="3" borderId="65" xfId="0" applyNumberFormat="1" applyFont="1" applyFill="1" applyBorder="1" applyAlignment="1" applyProtection="1">
      <alignment horizontal="center" vertical="center"/>
      <protection locked="0"/>
    </xf>
    <xf numFmtId="0" fontId="0" fillId="7" borderId="38" xfId="0" applyFill="1" applyBorder="1" applyAlignment="1" applyProtection="1">
      <alignment horizontal="center"/>
      <protection locked="0"/>
    </xf>
    <xf numFmtId="0" fontId="0" fillId="7" borderId="39" xfId="0" applyFill="1" applyBorder="1" applyAlignment="1" applyProtection="1">
      <alignment horizontal="center"/>
      <protection locked="0"/>
    </xf>
    <xf numFmtId="0" fontId="0" fillId="7" borderId="71" xfId="0" applyFill="1" applyBorder="1" applyAlignment="1" applyProtection="1">
      <alignment horizontal="center"/>
      <protection locked="0"/>
    </xf>
    <xf numFmtId="0" fontId="5" fillId="0" borderId="7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6" borderId="38" xfId="0" applyFont="1" applyFill="1" applyBorder="1" applyAlignment="1" applyProtection="1">
      <alignment horizontal="center" vertical="center"/>
      <protection locked="0"/>
    </xf>
    <xf numFmtId="0" fontId="5" fillId="6" borderId="39" xfId="0" applyFont="1" applyFill="1" applyBorder="1" applyAlignment="1" applyProtection="1">
      <alignment horizontal="center" vertical="center"/>
      <protection locked="0"/>
    </xf>
    <xf numFmtId="0" fontId="5" fillId="6" borderId="23" xfId="0" applyFont="1" applyFill="1" applyBorder="1" applyAlignment="1" applyProtection="1">
      <alignment horizontal="center" vertical="center"/>
      <protection locked="0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0" fillId="0" borderId="49" xfId="0" applyBorder="1"/>
    <xf numFmtId="0" fontId="0" fillId="0" borderId="50" xfId="0" applyBorder="1"/>
    <xf numFmtId="0" fontId="6" fillId="7" borderId="0" xfId="0" applyFont="1" applyFill="1" applyAlignment="1" applyProtection="1">
      <alignment horizontal="center" vertical="center"/>
      <protection locked="0"/>
    </xf>
    <xf numFmtId="0" fontId="5" fillId="0" borderId="6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0" fillId="0" borderId="6" xfId="0" applyBorder="1"/>
    <xf numFmtId="0" fontId="0" fillId="0" borderId="67" xfId="0" applyBorder="1"/>
    <xf numFmtId="0" fontId="5" fillId="0" borderId="6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6" borderId="8" xfId="0" applyFont="1" applyFill="1" applyBorder="1" applyAlignment="1" applyProtection="1">
      <alignment horizontal="left" vertical="center"/>
      <protection locked="0"/>
    </xf>
    <xf numFmtId="0" fontId="6" fillId="6" borderId="7" xfId="0" applyFont="1" applyFill="1" applyBorder="1" applyAlignment="1" applyProtection="1">
      <alignment horizontal="left" vertical="center"/>
      <protection locked="0"/>
    </xf>
    <xf numFmtId="0" fontId="6" fillId="6" borderId="69" xfId="0" applyFont="1" applyFill="1" applyBorder="1" applyAlignment="1" applyProtection="1">
      <alignment horizontal="left" vertical="center"/>
      <protection locked="0"/>
    </xf>
    <xf numFmtId="0" fontId="5" fillId="0" borderId="7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49" fontId="6" fillId="3" borderId="40" xfId="0" applyNumberFormat="1" applyFont="1" applyFill="1" applyBorder="1" applyAlignment="1" applyProtection="1">
      <alignment horizontal="center" vertical="center"/>
      <protection locked="0"/>
    </xf>
    <xf numFmtId="49" fontId="6" fillId="3" borderId="76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5" fillId="0" borderId="6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176" fontId="6" fillId="3" borderId="39" xfId="0" applyNumberFormat="1" applyFont="1" applyFill="1" applyBorder="1" applyAlignment="1" applyProtection="1">
      <alignment horizontal="center" vertical="center"/>
      <protection locked="0"/>
    </xf>
    <xf numFmtId="0" fontId="5" fillId="0" borderId="71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624411D7-1935-4AE0-9246-8FFA152BA793}"/>
  </cellStyles>
  <dxfs count="0"/>
  <tableStyles count="0" defaultTableStyle="TableStyleMedium2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P58"/>
  <sheetViews>
    <sheetView tabSelected="1" view="pageBreakPreview" zoomScaleNormal="100" zoomScaleSheetLayoutView="100" workbookViewId="0">
      <selection sqref="A1:AL1"/>
    </sheetView>
  </sheetViews>
  <sheetFormatPr defaultRowHeight="13.5" x14ac:dyDescent="0.15"/>
  <cols>
    <col min="1" max="38" width="2.25" customWidth="1"/>
    <col min="39" max="39" width="9" customWidth="1"/>
  </cols>
  <sheetData>
    <row r="1" spans="1:42" ht="30" customHeight="1" x14ac:dyDescent="0.25">
      <c r="A1" s="230" t="s">
        <v>373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2"/>
      <c r="AL1" s="233"/>
    </row>
    <row r="2" spans="1:42" ht="19.5" customHeight="1" x14ac:dyDescent="0.15">
      <c r="A2" s="60" t="s">
        <v>25</v>
      </c>
      <c r="B2" s="61"/>
      <c r="C2" s="18"/>
      <c r="D2" s="62" t="s">
        <v>38</v>
      </c>
      <c r="E2" s="61"/>
      <c r="F2" s="61"/>
      <c r="G2" s="61"/>
      <c r="H2" s="61"/>
      <c r="I2" s="61"/>
      <c r="J2" s="61"/>
      <c r="K2" s="61"/>
      <c r="L2" s="2"/>
      <c r="M2" s="2"/>
      <c r="N2" s="2"/>
      <c r="O2" s="2"/>
      <c r="P2" s="61"/>
      <c r="Q2" s="62"/>
      <c r="R2" s="61"/>
      <c r="S2" s="61"/>
      <c r="T2" s="61"/>
      <c r="U2" s="61"/>
      <c r="V2" s="61"/>
      <c r="W2" s="61"/>
      <c r="X2" s="61"/>
      <c r="Y2" s="61"/>
      <c r="Z2" s="6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9"/>
    </row>
    <row r="3" spans="1:42" ht="19.5" customHeight="1" x14ac:dyDescent="0.15">
      <c r="A3" s="60"/>
      <c r="B3" s="61"/>
      <c r="C3" s="19"/>
      <c r="D3" s="62" t="s">
        <v>32</v>
      </c>
      <c r="E3" s="6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62" t="s">
        <v>269</v>
      </c>
      <c r="Y3" s="61"/>
      <c r="Z3" s="61"/>
      <c r="AA3" s="2"/>
      <c r="AB3" s="2"/>
      <c r="AC3" s="234"/>
      <c r="AD3" s="234"/>
      <c r="AE3" s="234"/>
      <c r="AF3" s="61" t="s">
        <v>26</v>
      </c>
      <c r="AG3" s="234"/>
      <c r="AH3" s="234"/>
      <c r="AI3" s="61" t="s">
        <v>27</v>
      </c>
      <c r="AJ3" s="234"/>
      <c r="AK3" s="234"/>
      <c r="AL3" s="63" t="s">
        <v>24</v>
      </c>
    </row>
    <row r="4" spans="1:42" ht="12.75" customHeight="1" thickBot="1" x14ac:dyDescent="0.2">
      <c r="A4" s="235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7"/>
      <c r="AL4" s="238"/>
      <c r="AP4" s="2"/>
    </row>
    <row r="5" spans="1:42" ht="19.5" customHeight="1" x14ac:dyDescent="0.15">
      <c r="A5" s="239" t="s">
        <v>13</v>
      </c>
      <c r="B5" s="240"/>
      <c r="C5" s="240"/>
      <c r="D5" s="240"/>
      <c r="E5" s="240"/>
      <c r="F5" s="240"/>
      <c r="G5" s="241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3"/>
    </row>
    <row r="6" spans="1:42" ht="19.5" customHeight="1" x14ac:dyDescent="0.15">
      <c r="A6" s="220" t="s">
        <v>14</v>
      </c>
      <c r="B6" s="207"/>
      <c r="C6" s="207"/>
      <c r="D6" s="207"/>
      <c r="E6" s="207"/>
      <c r="F6" s="221"/>
      <c r="G6" s="222"/>
      <c r="H6" s="210"/>
      <c r="I6" s="210"/>
      <c r="J6" s="210"/>
      <c r="K6" s="210"/>
      <c r="L6" s="210"/>
      <c r="M6" s="210"/>
      <c r="N6" s="210"/>
      <c r="O6" s="210"/>
      <c r="P6" s="210"/>
      <c r="Q6" s="211"/>
      <c r="R6" s="188" t="s">
        <v>37</v>
      </c>
      <c r="S6" s="189"/>
      <c r="T6" s="189"/>
      <c r="U6" s="223"/>
      <c r="V6" s="224"/>
      <c r="W6" s="225"/>
      <c r="X6" s="226"/>
      <c r="Y6" s="227" t="s">
        <v>36</v>
      </c>
      <c r="Z6" s="228"/>
      <c r="AA6" s="228"/>
      <c r="AB6" s="229"/>
      <c r="AC6" s="217"/>
      <c r="AD6" s="218"/>
      <c r="AE6" s="218"/>
      <c r="AF6" s="218"/>
      <c r="AG6" s="218"/>
      <c r="AH6" s="218"/>
      <c r="AI6" s="218"/>
      <c r="AJ6" s="218"/>
      <c r="AK6" s="218"/>
      <c r="AL6" s="219"/>
    </row>
    <row r="7" spans="1:42" ht="21.75" customHeight="1" x14ac:dyDescent="0.15">
      <c r="A7" s="244" t="s">
        <v>33</v>
      </c>
      <c r="B7" s="209"/>
      <c r="C7" s="209"/>
      <c r="D7" s="209"/>
      <c r="E7" s="209"/>
      <c r="F7" s="245"/>
      <c r="G7" s="246"/>
      <c r="H7" s="212"/>
      <c r="I7" s="212"/>
      <c r="J7" s="212"/>
      <c r="K7" s="212"/>
      <c r="L7" s="212"/>
      <c r="M7" s="212"/>
      <c r="N7" s="212"/>
      <c r="O7" s="212"/>
      <c r="P7" s="212"/>
      <c r="Q7" s="213"/>
      <c r="R7" s="188" t="s">
        <v>0</v>
      </c>
      <c r="S7" s="189"/>
      <c r="T7" s="189"/>
      <c r="U7" s="223"/>
      <c r="V7" s="252" t="s">
        <v>30</v>
      </c>
      <c r="W7" s="214"/>
      <c r="X7" s="214"/>
      <c r="Y7" s="253"/>
      <c r="Z7" s="253"/>
      <c r="AA7" s="253"/>
      <c r="AB7" s="253"/>
      <c r="AC7" s="214" t="s">
        <v>1</v>
      </c>
      <c r="AD7" s="214"/>
      <c r="AE7" s="253"/>
      <c r="AF7" s="253"/>
      <c r="AG7" s="214" t="s">
        <v>2</v>
      </c>
      <c r="AH7" s="214"/>
      <c r="AI7" s="253"/>
      <c r="AJ7" s="253"/>
      <c r="AK7" s="214" t="s">
        <v>3</v>
      </c>
      <c r="AL7" s="254"/>
    </row>
    <row r="8" spans="1:42" ht="21.75" customHeight="1" x14ac:dyDescent="0.15">
      <c r="A8" s="257" t="s">
        <v>61</v>
      </c>
      <c r="B8" s="189"/>
      <c r="C8" s="189"/>
      <c r="D8" s="189"/>
      <c r="E8" s="189"/>
      <c r="F8" s="223"/>
      <c r="G8" s="258" t="s">
        <v>71</v>
      </c>
      <c r="H8" s="259"/>
      <c r="I8" s="259"/>
      <c r="J8" s="259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37" t="s">
        <v>4</v>
      </c>
      <c r="AG8" s="260"/>
      <c r="AH8" s="260"/>
      <c r="AI8" s="189" t="s">
        <v>5</v>
      </c>
      <c r="AJ8" s="189"/>
      <c r="AK8" s="189"/>
      <c r="AL8" s="261"/>
    </row>
    <row r="9" spans="1:42" ht="25.5" customHeight="1" x14ac:dyDescent="0.15">
      <c r="A9" s="102" t="s">
        <v>374</v>
      </c>
      <c r="B9" s="103"/>
      <c r="C9" s="103"/>
      <c r="D9" s="103"/>
      <c r="E9" s="103"/>
      <c r="F9" s="104"/>
      <c r="G9" s="16" t="s">
        <v>6</v>
      </c>
      <c r="H9" s="190"/>
      <c r="I9" s="190"/>
      <c r="J9" s="190"/>
      <c r="K9" s="190"/>
      <c r="L9" s="190"/>
      <c r="M9" s="202" t="s">
        <v>270</v>
      </c>
      <c r="N9" s="202"/>
      <c r="O9" s="190"/>
      <c r="P9" s="190"/>
      <c r="Q9" s="190"/>
      <c r="R9" s="190"/>
      <c r="S9" s="190"/>
      <c r="T9" s="190"/>
      <c r="U9" s="190"/>
      <c r="V9" s="203"/>
      <c r="W9" s="188" t="s">
        <v>23</v>
      </c>
      <c r="X9" s="189"/>
      <c r="Y9" s="190"/>
      <c r="Z9" s="190"/>
      <c r="AA9" s="190"/>
      <c r="AB9" s="190"/>
      <c r="AC9" s="17" t="s">
        <v>7</v>
      </c>
      <c r="AD9" s="190"/>
      <c r="AE9" s="190"/>
      <c r="AF9" s="190"/>
      <c r="AG9" s="190"/>
      <c r="AH9" s="17" t="s">
        <v>7</v>
      </c>
      <c r="AI9" s="190"/>
      <c r="AJ9" s="190"/>
      <c r="AK9" s="190"/>
      <c r="AL9" s="191"/>
    </row>
    <row r="10" spans="1:42" ht="25.5" customHeight="1" x14ac:dyDescent="0.15">
      <c r="A10" s="89"/>
      <c r="B10" s="90"/>
      <c r="C10" s="90"/>
      <c r="D10" s="90"/>
      <c r="E10" s="90"/>
      <c r="F10" s="91"/>
      <c r="G10" s="192"/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4"/>
    </row>
    <row r="11" spans="1:42" ht="25.5" customHeight="1" x14ac:dyDescent="0.15">
      <c r="A11" s="161"/>
      <c r="B11" s="162"/>
      <c r="C11" s="162"/>
      <c r="D11" s="162"/>
      <c r="E11" s="162"/>
      <c r="F11" s="163"/>
      <c r="G11" s="188" t="s">
        <v>8</v>
      </c>
      <c r="H11" s="189"/>
      <c r="I11" s="189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5"/>
    </row>
    <row r="12" spans="1:42" ht="19.5" customHeight="1" x14ac:dyDescent="0.15">
      <c r="A12" s="102" t="s">
        <v>375</v>
      </c>
      <c r="B12" s="103"/>
      <c r="C12" s="103"/>
      <c r="D12" s="103"/>
      <c r="E12" s="103"/>
      <c r="F12" s="104"/>
      <c r="G12" s="206" t="s">
        <v>15</v>
      </c>
      <c r="H12" s="207"/>
      <c r="I12" s="207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1"/>
      <c r="W12" s="188" t="s">
        <v>23</v>
      </c>
      <c r="X12" s="189"/>
      <c r="Y12" s="190"/>
      <c r="Z12" s="190"/>
      <c r="AA12" s="190"/>
      <c r="AB12" s="190"/>
      <c r="AC12" s="23" t="s">
        <v>7</v>
      </c>
      <c r="AD12" s="250"/>
      <c r="AE12" s="250"/>
      <c r="AF12" s="250"/>
      <c r="AG12" s="250"/>
      <c r="AH12" s="23" t="s">
        <v>7</v>
      </c>
      <c r="AI12" s="250"/>
      <c r="AJ12" s="250"/>
      <c r="AK12" s="250"/>
      <c r="AL12" s="251"/>
    </row>
    <row r="13" spans="1:42" ht="19.5" customHeight="1" x14ac:dyDescent="0.15">
      <c r="A13" s="161"/>
      <c r="B13" s="162"/>
      <c r="C13" s="162"/>
      <c r="D13" s="162"/>
      <c r="E13" s="162"/>
      <c r="F13" s="163"/>
      <c r="G13" s="208" t="s">
        <v>16</v>
      </c>
      <c r="H13" s="209"/>
      <c r="I13" s="209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3"/>
      <c r="W13" s="255" t="s">
        <v>31</v>
      </c>
      <c r="X13" s="256"/>
      <c r="Y13" s="201"/>
      <c r="Z13" s="201"/>
      <c r="AA13" s="201"/>
      <c r="AB13" s="201"/>
      <c r="AC13" s="247"/>
      <c r="AD13" s="248"/>
      <c r="AE13" s="248"/>
      <c r="AF13" s="248"/>
      <c r="AG13" s="248"/>
      <c r="AH13" s="248"/>
      <c r="AI13" s="248"/>
      <c r="AJ13" s="248"/>
      <c r="AK13" s="248"/>
      <c r="AL13" s="249"/>
    </row>
    <row r="14" spans="1:42" ht="19.5" customHeight="1" x14ac:dyDescent="0.15">
      <c r="A14" s="102" t="s">
        <v>17</v>
      </c>
      <c r="B14" s="103"/>
      <c r="C14" s="103"/>
      <c r="D14" s="103"/>
      <c r="E14" s="103"/>
      <c r="F14" s="104"/>
      <c r="G14" s="178" t="s">
        <v>18</v>
      </c>
      <c r="H14" s="179"/>
      <c r="I14" s="179"/>
      <c r="J14" s="195"/>
      <c r="K14" s="195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198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200"/>
    </row>
    <row r="15" spans="1:42" ht="19.5" customHeight="1" x14ac:dyDescent="0.15">
      <c r="A15" s="89"/>
      <c r="B15" s="90"/>
      <c r="C15" s="90"/>
      <c r="D15" s="90"/>
      <c r="E15" s="90"/>
      <c r="F15" s="91"/>
      <c r="G15" s="188" t="s">
        <v>43</v>
      </c>
      <c r="H15" s="189"/>
      <c r="I15" s="195"/>
      <c r="J15" s="195"/>
      <c r="K15" s="195"/>
      <c r="L15" s="186" t="s">
        <v>19</v>
      </c>
      <c r="M15" s="187"/>
      <c r="N15" s="196"/>
      <c r="O15" s="196"/>
      <c r="P15" s="196"/>
      <c r="Q15" s="196"/>
      <c r="R15" s="196"/>
      <c r="S15" s="196"/>
      <c r="T15" s="196"/>
      <c r="U15" s="196"/>
      <c r="V15" s="197"/>
      <c r="W15" s="214" t="s">
        <v>23</v>
      </c>
      <c r="X15" s="214"/>
      <c r="Y15" s="215"/>
      <c r="Z15" s="215"/>
      <c r="AA15" s="215"/>
      <c r="AB15" s="215"/>
      <c r="AC15" s="24" t="s">
        <v>7</v>
      </c>
      <c r="AD15" s="215"/>
      <c r="AE15" s="215"/>
      <c r="AF15" s="215"/>
      <c r="AG15" s="215"/>
      <c r="AH15" s="24" t="s">
        <v>7</v>
      </c>
      <c r="AI15" s="215"/>
      <c r="AJ15" s="215"/>
      <c r="AK15" s="215"/>
      <c r="AL15" s="216"/>
    </row>
    <row r="16" spans="1:42" ht="19.5" customHeight="1" thickBot="1" x14ac:dyDescent="0.2">
      <c r="A16" s="175"/>
      <c r="B16" s="176"/>
      <c r="C16" s="176"/>
      <c r="D16" s="176"/>
      <c r="E16" s="176"/>
      <c r="F16" s="177"/>
      <c r="G16" s="180" t="s">
        <v>8</v>
      </c>
      <c r="H16" s="181"/>
      <c r="I16" s="181"/>
      <c r="J16" s="182"/>
      <c r="K16" s="182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4"/>
    </row>
    <row r="17" spans="1:38" ht="9" customHeight="1" x14ac:dyDescent="0.15">
      <c r="A17" s="158" t="s">
        <v>84</v>
      </c>
      <c r="B17" s="159"/>
      <c r="C17" s="159"/>
      <c r="D17" s="159"/>
      <c r="E17" s="159"/>
      <c r="F17" s="160"/>
      <c r="G17" s="10"/>
      <c r="H17" s="8"/>
      <c r="I17" s="8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64"/>
    </row>
    <row r="18" spans="1:38" ht="19.5" customHeight="1" x14ac:dyDescent="0.15">
      <c r="A18" s="89"/>
      <c r="B18" s="90"/>
      <c r="C18" s="90"/>
      <c r="D18" s="90"/>
      <c r="E18" s="90"/>
      <c r="F18" s="91"/>
      <c r="G18" s="7"/>
      <c r="H18" s="37" t="s">
        <v>21</v>
      </c>
      <c r="I18" s="185" t="s">
        <v>35</v>
      </c>
      <c r="J18" s="185"/>
      <c r="K18" s="185"/>
      <c r="L18" s="185"/>
      <c r="M18" s="185"/>
      <c r="N18" s="185"/>
      <c r="O18" s="185"/>
      <c r="P18" s="80"/>
      <c r="Q18" s="81"/>
      <c r="R18" s="81"/>
      <c r="S18" s="81"/>
      <c r="T18" s="81"/>
      <c r="U18" s="81"/>
      <c r="V18" s="81"/>
      <c r="W18" s="82"/>
      <c r="X18" s="164" t="s">
        <v>39</v>
      </c>
      <c r="Y18" s="164"/>
      <c r="Z18" s="164"/>
      <c r="AA18" s="164"/>
      <c r="AB18" s="164"/>
      <c r="AC18" s="164"/>
      <c r="AD18" s="165"/>
      <c r="AE18" s="166"/>
      <c r="AF18" s="167" t="str">
        <f>IF(OR(P18="",AD18=""),"未入力があります！","")</f>
        <v>未入力があります！</v>
      </c>
      <c r="AG18" s="167"/>
      <c r="AH18" s="167"/>
      <c r="AI18" s="167"/>
      <c r="AJ18" s="167"/>
      <c r="AK18" s="167"/>
      <c r="AL18" s="168"/>
    </row>
    <row r="19" spans="1:38" ht="19.5" customHeight="1" x14ac:dyDescent="0.15">
      <c r="A19" s="89"/>
      <c r="B19" s="90"/>
      <c r="C19" s="90"/>
      <c r="D19" s="90"/>
      <c r="E19" s="90"/>
      <c r="F19" s="91"/>
      <c r="G19" s="11"/>
      <c r="H19" s="37" t="s">
        <v>21</v>
      </c>
      <c r="I19" s="20"/>
      <c r="J19" s="65" t="s">
        <v>9</v>
      </c>
      <c r="K19" s="169"/>
      <c r="L19" s="170"/>
      <c r="M19" s="171" t="s">
        <v>10</v>
      </c>
      <c r="N19" s="171"/>
      <c r="O19" s="37" t="s">
        <v>11</v>
      </c>
      <c r="P19" s="171" t="s">
        <v>12</v>
      </c>
      <c r="Q19" s="171"/>
      <c r="R19" s="171"/>
      <c r="S19" s="171"/>
      <c r="T19" s="171"/>
      <c r="U19" s="37" t="s">
        <v>9</v>
      </c>
      <c r="V19" s="22" t="s">
        <v>29</v>
      </c>
      <c r="W19" s="22"/>
      <c r="X19" s="22"/>
      <c r="Y19" s="22"/>
      <c r="Z19" s="172"/>
      <c r="AA19" s="173"/>
      <c r="AB19" s="173"/>
      <c r="AC19" s="173"/>
      <c r="AD19" s="173"/>
      <c r="AE19" s="174"/>
      <c r="AF19" s="22" t="s">
        <v>20</v>
      </c>
      <c r="AG19" s="22" t="s">
        <v>20</v>
      </c>
      <c r="AH19" s="66" t="str">
        <f>IF(AND(I19="有",K19="",Z19=""),"未入力があります！","")</f>
        <v/>
      </c>
      <c r="AI19" s="37"/>
      <c r="AJ19" s="37"/>
      <c r="AK19" s="22"/>
      <c r="AL19" s="63"/>
    </row>
    <row r="20" spans="1:38" ht="8.25" customHeight="1" x14ac:dyDescent="0.15">
      <c r="A20" s="161"/>
      <c r="B20" s="162"/>
      <c r="C20" s="162"/>
      <c r="D20" s="162"/>
      <c r="E20" s="162"/>
      <c r="F20" s="163"/>
      <c r="G20" s="12"/>
      <c r="H20" s="13"/>
      <c r="I20" s="13"/>
      <c r="J20" s="13"/>
      <c r="K20" s="13"/>
      <c r="L20" s="13"/>
      <c r="M20" s="13"/>
      <c r="N20" s="14"/>
      <c r="O20" s="13"/>
      <c r="P20" s="13"/>
      <c r="Q20" s="13"/>
      <c r="R20" s="13"/>
      <c r="S20" s="13"/>
      <c r="T20" s="14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5"/>
      <c r="AF20" s="13"/>
      <c r="AG20" s="13"/>
      <c r="AH20" s="13"/>
      <c r="AI20" s="13"/>
      <c r="AJ20" s="13"/>
      <c r="AK20" s="13"/>
      <c r="AL20" s="67"/>
    </row>
    <row r="21" spans="1:38" ht="19.5" customHeight="1" x14ac:dyDescent="0.15">
      <c r="A21" s="102" t="s">
        <v>22</v>
      </c>
      <c r="B21" s="103"/>
      <c r="C21" s="103"/>
      <c r="D21" s="103"/>
      <c r="E21" s="103"/>
      <c r="F21" s="104"/>
      <c r="G21" s="105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7"/>
    </row>
    <row r="22" spans="1:38" ht="19.5" customHeight="1" x14ac:dyDescent="0.15">
      <c r="A22" s="89"/>
      <c r="B22" s="90"/>
      <c r="C22" s="90"/>
      <c r="D22" s="90"/>
      <c r="E22" s="90"/>
      <c r="F22" s="91"/>
      <c r="G22" s="108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10"/>
    </row>
    <row r="23" spans="1:38" ht="19.5" customHeight="1" x14ac:dyDescent="0.15">
      <c r="A23" s="89"/>
      <c r="B23" s="90"/>
      <c r="C23" s="90"/>
      <c r="D23" s="90"/>
      <c r="E23" s="90"/>
      <c r="F23" s="91"/>
      <c r="G23" s="108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10"/>
    </row>
    <row r="24" spans="1:38" ht="21" customHeight="1" thickBot="1" x14ac:dyDescent="0.2">
      <c r="A24" s="89"/>
      <c r="B24" s="90"/>
      <c r="C24" s="90"/>
      <c r="D24" s="90"/>
      <c r="E24" s="90"/>
      <c r="F24" s="91"/>
      <c r="G24" s="108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10"/>
    </row>
    <row r="25" spans="1:38" ht="24.75" customHeight="1" x14ac:dyDescent="0.15">
      <c r="A25" s="122" t="s">
        <v>372</v>
      </c>
      <c r="B25" s="123"/>
      <c r="C25" s="123"/>
      <c r="D25" s="123"/>
      <c r="E25" s="123"/>
      <c r="F25" s="124"/>
      <c r="G25" s="134" t="s">
        <v>271</v>
      </c>
      <c r="H25" s="135"/>
      <c r="I25" s="135"/>
      <c r="J25" s="135"/>
      <c r="K25" s="135"/>
      <c r="L25" s="136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8" t="s">
        <v>350</v>
      </c>
      <c r="X25" s="138"/>
      <c r="Y25" s="138"/>
      <c r="Z25" s="138"/>
      <c r="AA25" s="139"/>
      <c r="AB25" s="113" t="str">
        <f>IFERROR(VLOOKUP($L$25,'データテーブル（本科）'!$A:$I,9,FALSE),"")</f>
        <v/>
      </c>
      <c r="AC25" s="114"/>
      <c r="AD25" s="114"/>
      <c r="AE25" s="114"/>
      <c r="AF25" s="114"/>
      <c r="AG25" s="114"/>
      <c r="AH25" s="114"/>
      <c r="AI25" s="114"/>
      <c r="AJ25" s="114"/>
      <c r="AK25" s="114"/>
      <c r="AL25" s="115"/>
    </row>
    <row r="26" spans="1:38" ht="25.5" customHeight="1" x14ac:dyDescent="0.15">
      <c r="A26" s="125"/>
      <c r="B26" s="126"/>
      <c r="C26" s="126"/>
      <c r="D26" s="126"/>
      <c r="E26" s="126"/>
      <c r="F26" s="127"/>
      <c r="G26" s="131" t="s">
        <v>349</v>
      </c>
      <c r="H26" s="132"/>
      <c r="I26" s="132"/>
      <c r="J26" s="132"/>
      <c r="K26" s="133"/>
      <c r="L26" s="116" t="str">
        <f>IFERROR(VLOOKUP($L$25,'データテーブル（本科）'!$A:$I,6,FALSE),"")</f>
        <v/>
      </c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8"/>
    </row>
    <row r="27" spans="1:38" ht="34.5" customHeight="1" x14ac:dyDescent="0.15">
      <c r="A27" s="125"/>
      <c r="B27" s="126"/>
      <c r="C27" s="126"/>
      <c r="D27" s="126"/>
      <c r="E27" s="126"/>
      <c r="F27" s="127"/>
      <c r="G27" s="111" t="s">
        <v>191</v>
      </c>
      <c r="H27" s="111"/>
      <c r="I27" s="111"/>
      <c r="J27" s="111"/>
      <c r="K27" s="112"/>
      <c r="L27" s="119" t="str">
        <f>IFERROR(VLOOKUP($L$25,'データテーブル（本科）'!$A:$I,2,FALSE),"")</f>
        <v/>
      </c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1"/>
    </row>
    <row r="28" spans="1:38" ht="19.5" customHeight="1" x14ac:dyDescent="0.15">
      <c r="A28" s="125"/>
      <c r="B28" s="126"/>
      <c r="C28" s="126"/>
      <c r="D28" s="126"/>
      <c r="E28" s="126"/>
      <c r="F28" s="127"/>
      <c r="G28" s="155" t="s">
        <v>34</v>
      </c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6"/>
    </row>
    <row r="29" spans="1:38" ht="19.5" customHeight="1" x14ac:dyDescent="0.15">
      <c r="A29" s="125"/>
      <c r="B29" s="126"/>
      <c r="C29" s="126"/>
      <c r="D29" s="126"/>
      <c r="E29" s="126"/>
      <c r="F29" s="127"/>
      <c r="G29" s="157"/>
      <c r="H29" s="157"/>
      <c r="I29" s="157"/>
      <c r="J29" s="140"/>
      <c r="K29" s="141"/>
      <c r="L29" s="142"/>
      <c r="M29" s="142"/>
      <c r="N29" s="142"/>
      <c r="O29" s="142"/>
      <c r="P29" s="142"/>
      <c r="Q29" s="142"/>
      <c r="R29" s="142"/>
      <c r="S29" s="143"/>
      <c r="T29" s="149" t="s">
        <v>42</v>
      </c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50"/>
    </row>
    <row r="30" spans="1:38" ht="19.5" customHeight="1" x14ac:dyDescent="0.15">
      <c r="A30" s="125"/>
      <c r="B30" s="126"/>
      <c r="C30" s="126"/>
      <c r="D30" s="126"/>
      <c r="E30" s="126"/>
      <c r="F30" s="127"/>
      <c r="G30" s="144" t="s">
        <v>351</v>
      </c>
      <c r="H30" s="145"/>
      <c r="I30" s="145"/>
      <c r="J30" s="145"/>
      <c r="K30" s="145"/>
      <c r="L30" s="146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8"/>
      <c r="AL30" s="59" t="s">
        <v>20</v>
      </c>
    </row>
    <row r="31" spans="1:38" ht="19.5" customHeight="1" x14ac:dyDescent="0.15">
      <c r="A31" s="125"/>
      <c r="B31" s="126"/>
      <c r="C31" s="126"/>
      <c r="D31" s="126"/>
      <c r="E31" s="126"/>
      <c r="F31" s="127"/>
      <c r="G31" s="149" t="s">
        <v>376</v>
      </c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50"/>
    </row>
    <row r="32" spans="1:38" ht="19.5" customHeight="1" x14ac:dyDescent="0.15">
      <c r="A32" s="125"/>
      <c r="B32" s="126"/>
      <c r="C32" s="126"/>
      <c r="D32" s="126"/>
      <c r="E32" s="126"/>
      <c r="F32" s="127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2"/>
    </row>
    <row r="33" spans="1:39" ht="19.5" customHeight="1" x14ac:dyDescent="0.15">
      <c r="A33" s="125"/>
      <c r="B33" s="126"/>
      <c r="C33" s="126"/>
      <c r="D33" s="126"/>
      <c r="E33" s="126"/>
      <c r="F33" s="127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2"/>
    </row>
    <row r="34" spans="1:39" ht="19.5" customHeight="1" thickBot="1" x14ac:dyDescent="0.2">
      <c r="A34" s="128"/>
      <c r="B34" s="129"/>
      <c r="C34" s="129"/>
      <c r="D34" s="129"/>
      <c r="E34" s="129"/>
      <c r="F34" s="130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4"/>
    </row>
    <row r="35" spans="1:39" ht="4.5" customHeight="1" x14ac:dyDescent="0.15">
      <c r="A35" s="86" t="s">
        <v>40</v>
      </c>
      <c r="B35" s="87"/>
      <c r="C35" s="87"/>
      <c r="D35" s="87"/>
      <c r="E35" s="87"/>
      <c r="F35" s="88"/>
      <c r="G35" s="33"/>
      <c r="H35" s="33"/>
      <c r="I35" s="33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5"/>
    </row>
    <row r="36" spans="1:39" ht="16.5" customHeight="1" x14ac:dyDescent="0.15">
      <c r="A36" s="89"/>
      <c r="B36" s="90"/>
      <c r="C36" s="90"/>
      <c r="D36" s="90"/>
      <c r="E36" s="90"/>
      <c r="F36" s="91"/>
      <c r="G36" s="2"/>
      <c r="H36" s="22" t="s">
        <v>70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36"/>
    </row>
    <row r="37" spans="1:39" ht="16.5" customHeight="1" x14ac:dyDescent="0.15">
      <c r="A37" s="89"/>
      <c r="B37" s="90"/>
      <c r="C37" s="90"/>
      <c r="D37" s="90"/>
      <c r="E37" s="90"/>
      <c r="F37" s="91"/>
      <c r="G37" s="37"/>
      <c r="H37" s="72" t="s">
        <v>377</v>
      </c>
      <c r="I37" s="72"/>
      <c r="J37" s="72"/>
      <c r="K37" s="72"/>
      <c r="L37" s="2"/>
      <c r="M37" s="75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7"/>
      <c r="AI37" s="38"/>
      <c r="AK37" s="37"/>
      <c r="AL37" s="36"/>
    </row>
    <row r="38" spans="1:39" ht="7.5" customHeight="1" x14ac:dyDescent="0.15">
      <c r="A38" s="89"/>
      <c r="B38" s="90"/>
      <c r="C38" s="90"/>
      <c r="D38" s="90"/>
      <c r="E38" s="90"/>
      <c r="F38" s="91"/>
      <c r="G38" s="37"/>
      <c r="H38" s="39"/>
      <c r="I38" s="40"/>
      <c r="J38" s="41"/>
      <c r="K38" s="41"/>
      <c r="L38" s="2"/>
      <c r="M38" s="42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37"/>
      <c r="AC38" s="37"/>
      <c r="AD38" s="37"/>
      <c r="AE38" s="44"/>
      <c r="AF38" s="44"/>
      <c r="AG38" s="37"/>
      <c r="AH38" s="37"/>
      <c r="AI38" s="44"/>
      <c r="AJ38" s="44"/>
      <c r="AK38" s="37"/>
      <c r="AL38" s="36"/>
    </row>
    <row r="39" spans="1:39" ht="16.5" customHeight="1" x14ac:dyDescent="0.15">
      <c r="A39" s="89"/>
      <c r="B39" s="90"/>
      <c r="C39" s="90"/>
      <c r="D39" s="90"/>
      <c r="E39" s="90"/>
      <c r="F39" s="91"/>
      <c r="G39" s="37"/>
      <c r="H39" s="73" t="s">
        <v>352</v>
      </c>
      <c r="I39" s="73"/>
      <c r="J39" s="73"/>
      <c r="K39" s="73"/>
      <c r="L39" s="2"/>
      <c r="M39" s="95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7"/>
      <c r="AB39" s="22"/>
      <c r="AD39" s="45"/>
      <c r="AE39" s="38"/>
      <c r="AF39" s="38"/>
      <c r="AG39" s="22"/>
      <c r="AH39" s="22"/>
      <c r="AI39" s="38"/>
      <c r="AJ39" s="38"/>
      <c r="AK39" s="37"/>
      <c r="AL39" s="46"/>
    </row>
    <row r="40" spans="1:39" ht="16.5" customHeight="1" x14ac:dyDescent="0.15">
      <c r="A40" s="89"/>
      <c r="B40" s="90"/>
      <c r="C40" s="90"/>
      <c r="D40" s="90"/>
      <c r="E40" s="90"/>
      <c r="F40" s="91"/>
      <c r="G40" s="37"/>
      <c r="H40" s="74" t="s">
        <v>28</v>
      </c>
      <c r="I40" s="74"/>
      <c r="J40" s="74"/>
      <c r="K40" s="74"/>
      <c r="L40" s="2"/>
      <c r="M40" s="98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100"/>
      <c r="AK40" s="45"/>
      <c r="AL40" s="48"/>
    </row>
    <row r="41" spans="1:39" ht="16.5" customHeight="1" x14ac:dyDescent="0.15">
      <c r="A41" s="89"/>
      <c r="B41" s="90"/>
      <c r="C41" s="90"/>
      <c r="D41" s="90"/>
      <c r="E41" s="90"/>
      <c r="F41" s="91"/>
      <c r="G41" s="49"/>
      <c r="H41" s="73" t="s">
        <v>23</v>
      </c>
      <c r="I41" s="73"/>
      <c r="J41" s="73"/>
      <c r="K41" s="73"/>
      <c r="L41" s="2"/>
      <c r="M41" s="83"/>
      <c r="N41" s="84"/>
      <c r="O41" s="84"/>
      <c r="P41" s="85"/>
      <c r="Q41" s="50" t="s">
        <v>7</v>
      </c>
      <c r="R41" s="83"/>
      <c r="S41" s="84"/>
      <c r="T41" s="84"/>
      <c r="U41" s="85"/>
      <c r="V41" s="50" t="s">
        <v>7</v>
      </c>
      <c r="W41" s="83"/>
      <c r="X41" s="84"/>
      <c r="Y41" s="84"/>
      <c r="Z41" s="8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6"/>
    </row>
    <row r="42" spans="1:39" ht="21" customHeight="1" x14ac:dyDescent="0.15">
      <c r="A42" s="89"/>
      <c r="B42" s="90"/>
      <c r="C42" s="90"/>
      <c r="D42" s="90"/>
      <c r="E42" s="90"/>
      <c r="F42" s="91"/>
      <c r="G42" s="47"/>
      <c r="H42" s="40"/>
      <c r="I42" s="40"/>
      <c r="J42" s="40"/>
      <c r="K42" s="40"/>
      <c r="M42" s="51" t="str">
        <f>IF(M37="1.　現住所から通学","※現住所等と同じ場合は居所とTELの記入は不要です。","")</f>
        <v/>
      </c>
      <c r="N42" s="40"/>
      <c r="O42" s="44"/>
      <c r="P42" s="44"/>
      <c r="Q42" s="44"/>
      <c r="R42" s="44"/>
      <c r="S42" s="37"/>
      <c r="T42" s="44"/>
      <c r="U42" s="44"/>
      <c r="V42" s="44"/>
      <c r="W42" s="44"/>
      <c r="X42" s="37"/>
      <c r="Y42" s="44"/>
      <c r="Z42" s="44"/>
      <c r="AA42" s="44"/>
      <c r="AB42" s="44"/>
      <c r="AC42" s="37"/>
      <c r="AD42" s="37"/>
      <c r="AE42" s="37"/>
      <c r="AF42" s="37"/>
      <c r="AG42" s="37"/>
      <c r="AH42" s="37"/>
      <c r="AI42" s="37"/>
      <c r="AJ42" s="37"/>
      <c r="AK42" s="37"/>
      <c r="AL42" s="36"/>
    </row>
    <row r="43" spans="1:39" ht="15" customHeight="1" x14ac:dyDescent="0.15">
      <c r="A43" s="89"/>
      <c r="B43" s="90"/>
      <c r="C43" s="90"/>
      <c r="D43" s="90"/>
      <c r="E43" s="90"/>
      <c r="F43" s="91"/>
      <c r="G43" s="2"/>
      <c r="H43" s="52" t="s">
        <v>41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6"/>
    </row>
    <row r="44" spans="1:39" ht="12.75" customHeight="1" x14ac:dyDescent="0.15">
      <c r="A44" s="89"/>
      <c r="B44" s="90"/>
      <c r="C44" s="90"/>
      <c r="D44" s="90"/>
      <c r="E44" s="90"/>
      <c r="F44" s="91"/>
      <c r="G44" s="2"/>
      <c r="H44" s="37"/>
      <c r="I44" s="101" t="s">
        <v>378</v>
      </c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53"/>
      <c r="AE44" s="53"/>
      <c r="AF44" s="53"/>
      <c r="AG44" s="53"/>
      <c r="AH44" s="53"/>
      <c r="AI44" s="53"/>
      <c r="AJ44" s="53"/>
      <c r="AK44" s="54"/>
      <c r="AL44" s="55"/>
      <c r="AM44" s="1"/>
    </row>
    <row r="45" spans="1:39" ht="6" customHeight="1" thickBot="1" x14ac:dyDescent="0.2">
      <c r="A45" s="92"/>
      <c r="B45" s="93"/>
      <c r="C45" s="93"/>
      <c r="D45" s="93"/>
      <c r="E45" s="93"/>
      <c r="F45" s="94"/>
      <c r="G45" s="56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8"/>
    </row>
    <row r="46" spans="1:39" s="2" customFormat="1" ht="7.5" customHeight="1" x14ac:dyDescent="0.15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7"/>
    </row>
    <row r="47" spans="1:39" s="2" customFormat="1" ht="78.75" customHeight="1" x14ac:dyDescent="0.15">
      <c r="A47" s="28"/>
      <c r="B47" s="79" t="s">
        <v>380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29"/>
    </row>
    <row r="48" spans="1:39" ht="9.75" customHeight="1" thickBot="1" x14ac:dyDescent="0.2">
      <c r="A48" s="30"/>
      <c r="B48" s="31" t="s">
        <v>379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2"/>
    </row>
    <row r="58" ht="12" customHeight="1" x14ac:dyDescent="0.15"/>
  </sheetData>
  <sheetProtection algorithmName="SHA-512" hashValue="91PeT0ERalg4jsEcy3rK9zQrFNcGrL9oWjdifhjKdcStvRJWowW8rhbSyvOvgaBfQf6Kd3QulyoO6eFRvPfpXA==" saltValue="IifNIPCIiVtdc00tS9hI7g==" spinCount="100000" sheet="1" objects="1" scenarios="1"/>
  <mergeCells count="107">
    <mergeCell ref="A7:F7"/>
    <mergeCell ref="G7:Q7"/>
    <mergeCell ref="R7:U7"/>
    <mergeCell ref="AC13:AL13"/>
    <mergeCell ref="W12:X12"/>
    <mergeCell ref="Y12:AB12"/>
    <mergeCell ref="AD12:AG12"/>
    <mergeCell ref="AI12:AL12"/>
    <mergeCell ref="Y13:AB13"/>
    <mergeCell ref="V7:X7"/>
    <mergeCell ref="Y7:AB7"/>
    <mergeCell ref="AC7:AD7"/>
    <mergeCell ref="AE7:AF7"/>
    <mergeCell ref="AG7:AH7"/>
    <mergeCell ref="AI7:AJ7"/>
    <mergeCell ref="AK7:AL7"/>
    <mergeCell ref="W13:X13"/>
    <mergeCell ref="A8:F8"/>
    <mergeCell ref="G8:J8"/>
    <mergeCell ref="AG8:AH8"/>
    <mergeCell ref="AI8:AL8"/>
    <mergeCell ref="A9:F11"/>
    <mergeCell ref="A12:F13"/>
    <mergeCell ref="W9:X9"/>
    <mergeCell ref="AC6:AL6"/>
    <mergeCell ref="A6:F6"/>
    <mergeCell ref="G6:Q6"/>
    <mergeCell ref="R6:U6"/>
    <mergeCell ref="V6:X6"/>
    <mergeCell ref="Y6:AB6"/>
    <mergeCell ref="A1:AL1"/>
    <mergeCell ref="AG3:AH3"/>
    <mergeCell ref="AJ3:AK3"/>
    <mergeCell ref="A4:AL4"/>
    <mergeCell ref="A5:F5"/>
    <mergeCell ref="AC3:AE3"/>
    <mergeCell ref="G5:AL5"/>
    <mergeCell ref="Y9:AB9"/>
    <mergeCell ref="AD9:AG9"/>
    <mergeCell ref="AI9:AL9"/>
    <mergeCell ref="G10:AL10"/>
    <mergeCell ref="I15:K15"/>
    <mergeCell ref="N15:V15"/>
    <mergeCell ref="W14:AL14"/>
    <mergeCell ref="J14:V14"/>
    <mergeCell ref="H9:L9"/>
    <mergeCell ref="M9:N9"/>
    <mergeCell ref="O9:V9"/>
    <mergeCell ref="G11:I11"/>
    <mergeCell ref="J11:AL11"/>
    <mergeCell ref="G12:I12"/>
    <mergeCell ref="G13:I13"/>
    <mergeCell ref="J12:V12"/>
    <mergeCell ref="J13:V13"/>
    <mergeCell ref="W15:X15"/>
    <mergeCell ref="Y15:AB15"/>
    <mergeCell ref="AD15:AG15"/>
    <mergeCell ref="AI15:AL15"/>
    <mergeCell ref="A17:F20"/>
    <mergeCell ref="X18:AC18"/>
    <mergeCell ref="AD18:AE18"/>
    <mergeCell ref="AF18:AL18"/>
    <mergeCell ref="K19:L19"/>
    <mergeCell ref="M19:N19"/>
    <mergeCell ref="P19:T19"/>
    <mergeCell ref="Z19:AE19"/>
    <mergeCell ref="A14:F16"/>
    <mergeCell ref="G14:I14"/>
    <mergeCell ref="G16:I16"/>
    <mergeCell ref="J16:AL16"/>
    <mergeCell ref="I18:O18"/>
    <mergeCell ref="L15:M15"/>
    <mergeCell ref="G15:H15"/>
    <mergeCell ref="L25:V25"/>
    <mergeCell ref="W25:AA25"/>
    <mergeCell ref="J29:S29"/>
    <mergeCell ref="G30:K30"/>
    <mergeCell ref="L30:AK30"/>
    <mergeCell ref="G31:AL31"/>
    <mergeCell ref="G32:AL34"/>
    <mergeCell ref="G28:AL28"/>
    <mergeCell ref="T29:AL29"/>
    <mergeCell ref="G29:I29"/>
    <mergeCell ref="H37:K37"/>
    <mergeCell ref="H39:K39"/>
    <mergeCell ref="H40:K40"/>
    <mergeCell ref="H41:K41"/>
    <mergeCell ref="M37:AH37"/>
    <mergeCell ref="K8:AE8"/>
    <mergeCell ref="B47:AK47"/>
    <mergeCell ref="P18:W18"/>
    <mergeCell ref="M41:P41"/>
    <mergeCell ref="R41:U41"/>
    <mergeCell ref="W41:Z41"/>
    <mergeCell ref="A35:F45"/>
    <mergeCell ref="M39:AA39"/>
    <mergeCell ref="M40:AJ40"/>
    <mergeCell ref="I44:AC44"/>
    <mergeCell ref="A21:F24"/>
    <mergeCell ref="G21:AL24"/>
    <mergeCell ref="G27:K27"/>
    <mergeCell ref="AB25:AL25"/>
    <mergeCell ref="L26:AL26"/>
    <mergeCell ref="L27:AL27"/>
    <mergeCell ref="A25:F34"/>
    <mergeCell ref="G26:K26"/>
    <mergeCell ref="G25:K25"/>
  </mergeCells>
  <phoneticPr fontId="3"/>
  <dataValidations xWindow="559" yWindow="551" count="13">
    <dataValidation imeMode="on" allowBlank="1" showInputMessage="1" showErrorMessage="1" prompt="例1）_x000a_得意分野：○○_x000a_既修得科目：○○、○○（希望テーマに関わりのある科目等）_x000a_研究テーマ：（ある場合は記入）_x000a__x000a_例2）_x000a_○○が得意です。また、現在○○○○の研究をしています。今まで○○、○○等を勉強してきましたので実習に生かせると思います。" sqref="G21" xr:uid="{D5196E47-9168-417B-B058-ADFAF48B0142}"/>
    <dataValidation type="list" allowBlank="1" showInputMessage="1" showErrorMessage="1" prompt="プルダウンから選択して下さい。_x000a_直接入力はできません。" sqref="I19" xr:uid="{913A3D0C-1AC8-4D24-AF57-4327C4B61657}">
      <formula1>"有,無"</formula1>
    </dataValidation>
    <dataValidation allowBlank="1" showErrorMessage="1" prompt="プルダウンから選択して下さい。_x000a_直接入力はできません。" sqref="G8 K8" xr:uid="{A32C9B6C-6133-4B61-A7A7-61FEAB1CD1CA}"/>
    <dataValidation imeMode="off" allowBlank="1" showInputMessage="1" showErrorMessage="1" sqref="AC6 Y7 AE7 AI7 AG8 H9 O9 Y9 AD9 AI9 J11 Y12 AD12 AI12 Y15 AD15 AI15 J16:J17 M9 K19 R41 M41 W41" xr:uid="{B78C063B-2AD8-4309-B5A4-C50FCDB35EEE}"/>
    <dataValidation imeMode="on" allowBlank="1" showInputMessage="1" showErrorMessage="1" sqref="G32 G10 Y13 J14 I15 N15 AK40 Z19 L30 M39:M40 P18" xr:uid="{E181135E-1FD3-4A5D-BAEC-CFBE883E0846}"/>
    <dataValidation type="list" allowBlank="1" showInputMessage="1" showErrorMessage="1" prompt="プルダウンから選択して下さい。_x000a_直接入力はできません。" sqref="J29" xr:uid="{7E32D311-6001-4100-85D3-0271368C40D1}">
      <formula1>"合致している,不安な要素がある"</formula1>
    </dataValidation>
    <dataValidation allowBlank="1" showInputMessage="1" showErrorMessage="1" prompt="希望テーマ番号を選択すると自動入力されます。" sqref="L26" xr:uid="{1F432FA5-6317-4123-B158-D9F668256CB3}"/>
    <dataValidation type="list" allowBlank="1" showInputMessage="1" showErrorMessage="1" prompt="プルダウンから選択して下さい。_x000a_直接入力はできません。" sqref="AD18" xr:uid="{A492505E-EFF0-491D-A2F8-7BFD03F56048}">
      <formula1>"必修,選択"</formula1>
    </dataValidation>
    <dataValidation type="list" allowBlank="1" showInputMessage="1" showErrorMessage="1" sqref="V6" xr:uid="{F57D61EA-E8B4-4C7F-8370-D150DE33C6E3}">
      <formula1>"男,女"</formula1>
    </dataValidation>
    <dataValidation imeMode="on" allowBlank="1" showInputMessage="1" showErrorMessage="1" prompt="希望テーマ番号を選択すると自動入力されます。" sqref="AB25 L27" xr:uid="{CB536289-53B2-423C-908D-D60567EBF834}"/>
    <dataValidation imeMode="on" allowBlank="1" showInputMessage="1" showErrorMessage="1" prompt="姓と名の間にスペースを入れてください" sqref="G7" xr:uid="{E153EACA-6A02-4BFE-AC78-C8D24EC5734B}"/>
    <dataValidation imeMode="on" allowBlank="1" showInputMessage="1" showErrorMessage="1" prompt="カタカナ全角で入力し、姓と名の間にスペースを入れてください。" sqref="G6" xr:uid="{E7878FD4-A6C6-4EE9-BA79-3F61DFF2BAD4}"/>
    <dataValidation type="list" allowBlank="1" showInputMessage="1" showErrorMessage="1" prompt="プルダウンから選択して下さい。_x000a_直接入力はできません。" sqref="M37:AH37" xr:uid="{C5067E8A-1AEA-4061-BC63-DB62EC5DB1B3}">
      <formula1>"1.　現住所から通学,2.　親類宅、友人宅等から通学,3.　ビジネスホテル,4.　バス送迎付きホテル（本学指定のホテル）"</formula1>
    </dataValidation>
  </dataValidations>
  <pageMargins left="0.94488188976377963" right="0.70866141732283472" top="0.74803149606299213" bottom="0.74803149606299213" header="0.31496062992125984" footer="0.31496062992125984"/>
  <pageSetup paperSize="9" fitToHeight="0" orientation="portrait" r:id="rId1"/>
  <headerFooter alignWithMargins="0"/>
  <rowBreaks count="1" manualBreakCount="1">
    <brk id="34" max="37" man="1"/>
  </rowBreaks>
  <extLst>
    <ext xmlns:x14="http://schemas.microsoft.com/office/spreadsheetml/2009/9/main" uri="{CCE6A557-97BC-4b89-ADB6-D9C93CAAB3DF}">
      <x14:dataValidations xmlns:xm="http://schemas.microsoft.com/office/excel/2006/main" xWindow="559" yWindow="551" count="2">
        <x14:dataValidation type="list" allowBlank="1" showInputMessage="1" showErrorMessage="1" prompt="プルダウンから選択して下さい。_x000a_直接入力はできません。" xr:uid="{E1B26DA7-3546-4E6F-BE6F-351848BDE0B7}">
          <x14:formula1>
            <xm:f>高専テーブル!$A$1:$A$64</xm:f>
          </x14:formula1>
          <xm:sqref>G5</xm:sqref>
        </x14:dataValidation>
        <x14:dataValidation type="list" allowBlank="1" showInputMessage="1" showErrorMessage="1" xr:uid="{787A2300-C44E-4A5F-8509-58A96CD8373E}">
          <x14:formula1>
            <xm:f>'データテーブル（本科）'!$A$2:$A$66</xm:f>
          </x14:formula1>
          <xm:sqref>L25:V25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372F2-134E-4E63-B519-6F7B956CDBD5}">
  <dimension ref="A1:AP58"/>
  <sheetViews>
    <sheetView view="pageBreakPreview" zoomScaleNormal="100" zoomScaleSheetLayoutView="100" workbookViewId="0">
      <selection sqref="A1:AL1"/>
    </sheetView>
  </sheetViews>
  <sheetFormatPr defaultRowHeight="13.5" x14ac:dyDescent="0.15"/>
  <cols>
    <col min="1" max="38" width="2.25" customWidth="1"/>
    <col min="39" max="39" width="9" customWidth="1"/>
  </cols>
  <sheetData>
    <row r="1" spans="1:42" ht="30" customHeight="1" x14ac:dyDescent="0.25">
      <c r="A1" s="230" t="s">
        <v>373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2"/>
      <c r="AL1" s="233"/>
    </row>
    <row r="2" spans="1:42" ht="19.5" customHeight="1" x14ac:dyDescent="0.15">
      <c r="A2" s="60" t="s">
        <v>25</v>
      </c>
      <c r="B2" s="61"/>
      <c r="C2" s="18"/>
      <c r="D2" s="62" t="s">
        <v>38</v>
      </c>
      <c r="E2" s="61"/>
      <c r="F2" s="61"/>
      <c r="G2" s="61"/>
      <c r="H2" s="61"/>
      <c r="I2" s="61"/>
      <c r="J2" s="61"/>
      <c r="K2" s="61"/>
      <c r="L2" s="2"/>
      <c r="M2" s="2"/>
      <c r="N2" s="2"/>
      <c r="O2" s="2"/>
      <c r="P2" s="61"/>
      <c r="Q2" s="62"/>
      <c r="R2" s="61"/>
      <c r="S2" s="61"/>
      <c r="T2" s="61"/>
      <c r="U2" s="61"/>
      <c r="V2" s="61"/>
      <c r="W2" s="61"/>
      <c r="X2" s="61"/>
      <c r="Y2" s="61"/>
      <c r="Z2" s="61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9"/>
    </row>
    <row r="3" spans="1:42" ht="19.5" customHeight="1" x14ac:dyDescent="0.15">
      <c r="A3" s="60"/>
      <c r="B3" s="61"/>
      <c r="C3" s="19"/>
      <c r="D3" s="62" t="s">
        <v>32</v>
      </c>
      <c r="E3" s="6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62" t="s">
        <v>269</v>
      </c>
      <c r="Y3" s="61"/>
      <c r="Z3" s="61"/>
      <c r="AA3" s="2"/>
      <c r="AB3" s="2"/>
      <c r="AC3" s="234">
        <v>2026</v>
      </c>
      <c r="AD3" s="234"/>
      <c r="AE3" s="234"/>
      <c r="AF3" s="61" t="s">
        <v>26</v>
      </c>
      <c r="AG3" s="234">
        <v>1</v>
      </c>
      <c r="AH3" s="234"/>
      <c r="AI3" s="61" t="s">
        <v>27</v>
      </c>
      <c r="AJ3" s="234">
        <v>1</v>
      </c>
      <c r="AK3" s="234"/>
      <c r="AL3" s="63" t="s">
        <v>24</v>
      </c>
    </row>
    <row r="4" spans="1:42" ht="12.75" customHeight="1" thickBot="1" x14ac:dyDescent="0.2">
      <c r="A4" s="235"/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7"/>
      <c r="AL4" s="238"/>
      <c r="AP4" s="2"/>
    </row>
    <row r="5" spans="1:42" ht="19.5" customHeight="1" x14ac:dyDescent="0.15">
      <c r="A5" s="239" t="s">
        <v>13</v>
      </c>
      <c r="B5" s="240"/>
      <c r="C5" s="240"/>
      <c r="D5" s="240"/>
      <c r="E5" s="240"/>
      <c r="F5" s="240"/>
      <c r="G5" s="241" t="s">
        <v>198</v>
      </c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3"/>
    </row>
    <row r="6" spans="1:42" ht="19.5" customHeight="1" x14ac:dyDescent="0.15">
      <c r="A6" s="220" t="s">
        <v>14</v>
      </c>
      <c r="B6" s="207"/>
      <c r="C6" s="207"/>
      <c r="D6" s="207"/>
      <c r="E6" s="207"/>
      <c r="F6" s="221"/>
      <c r="G6" s="222" t="s">
        <v>353</v>
      </c>
      <c r="H6" s="210"/>
      <c r="I6" s="210"/>
      <c r="J6" s="210"/>
      <c r="K6" s="210"/>
      <c r="L6" s="210"/>
      <c r="M6" s="210"/>
      <c r="N6" s="210"/>
      <c r="O6" s="210"/>
      <c r="P6" s="210"/>
      <c r="Q6" s="211"/>
      <c r="R6" s="188" t="s">
        <v>37</v>
      </c>
      <c r="S6" s="189"/>
      <c r="T6" s="189"/>
      <c r="U6" s="223"/>
      <c r="V6" s="224" t="s">
        <v>355</v>
      </c>
      <c r="W6" s="225"/>
      <c r="X6" s="226"/>
      <c r="Y6" s="227" t="s">
        <v>36</v>
      </c>
      <c r="Z6" s="228"/>
      <c r="AA6" s="228"/>
      <c r="AB6" s="229"/>
      <c r="AC6" s="217" t="s">
        <v>356</v>
      </c>
      <c r="AD6" s="218"/>
      <c r="AE6" s="218"/>
      <c r="AF6" s="218"/>
      <c r="AG6" s="218"/>
      <c r="AH6" s="218"/>
      <c r="AI6" s="218"/>
      <c r="AJ6" s="218"/>
      <c r="AK6" s="218"/>
      <c r="AL6" s="219"/>
    </row>
    <row r="7" spans="1:42" ht="21.75" customHeight="1" x14ac:dyDescent="0.15">
      <c r="A7" s="244" t="s">
        <v>33</v>
      </c>
      <c r="B7" s="209"/>
      <c r="C7" s="209"/>
      <c r="D7" s="209"/>
      <c r="E7" s="209"/>
      <c r="F7" s="245"/>
      <c r="G7" s="246" t="s">
        <v>354</v>
      </c>
      <c r="H7" s="212"/>
      <c r="I7" s="212"/>
      <c r="J7" s="212"/>
      <c r="K7" s="212"/>
      <c r="L7" s="212"/>
      <c r="M7" s="212"/>
      <c r="N7" s="212"/>
      <c r="O7" s="212"/>
      <c r="P7" s="212"/>
      <c r="Q7" s="213"/>
      <c r="R7" s="188" t="s">
        <v>0</v>
      </c>
      <c r="S7" s="189"/>
      <c r="T7" s="189"/>
      <c r="U7" s="223"/>
      <c r="V7" s="252" t="s">
        <v>30</v>
      </c>
      <c r="W7" s="214"/>
      <c r="X7" s="214"/>
      <c r="Y7" s="253">
        <v>1976</v>
      </c>
      <c r="Z7" s="253"/>
      <c r="AA7" s="253"/>
      <c r="AB7" s="253"/>
      <c r="AC7" s="214" t="s">
        <v>1</v>
      </c>
      <c r="AD7" s="214"/>
      <c r="AE7" s="253">
        <v>10</v>
      </c>
      <c r="AF7" s="253"/>
      <c r="AG7" s="214" t="s">
        <v>2</v>
      </c>
      <c r="AH7" s="214"/>
      <c r="AI7" s="253">
        <v>1</v>
      </c>
      <c r="AJ7" s="253"/>
      <c r="AK7" s="214" t="s">
        <v>3</v>
      </c>
      <c r="AL7" s="254"/>
    </row>
    <row r="8" spans="1:42" ht="21.75" customHeight="1" x14ac:dyDescent="0.15">
      <c r="A8" s="257" t="s">
        <v>61</v>
      </c>
      <c r="B8" s="189"/>
      <c r="C8" s="189"/>
      <c r="D8" s="189"/>
      <c r="E8" s="189"/>
      <c r="F8" s="223"/>
      <c r="G8" s="258" t="s">
        <v>71</v>
      </c>
      <c r="H8" s="259"/>
      <c r="I8" s="259"/>
      <c r="J8" s="259"/>
      <c r="K8" s="78" t="s">
        <v>381</v>
      </c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37" t="s">
        <v>4</v>
      </c>
      <c r="AG8" s="260">
        <v>4</v>
      </c>
      <c r="AH8" s="260"/>
      <c r="AI8" s="189" t="s">
        <v>5</v>
      </c>
      <c r="AJ8" s="189"/>
      <c r="AK8" s="189"/>
      <c r="AL8" s="261"/>
    </row>
    <row r="9" spans="1:42" ht="25.5" customHeight="1" x14ac:dyDescent="0.15">
      <c r="A9" s="102" t="s">
        <v>374</v>
      </c>
      <c r="B9" s="103"/>
      <c r="C9" s="103"/>
      <c r="D9" s="103"/>
      <c r="E9" s="103"/>
      <c r="F9" s="104"/>
      <c r="G9" s="16" t="s">
        <v>6</v>
      </c>
      <c r="H9" s="190" t="s">
        <v>357</v>
      </c>
      <c r="I9" s="190"/>
      <c r="J9" s="190"/>
      <c r="K9" s="190"/>
      <c r="L9" s="190"/>
      <c r="M9" s="202" t="s">
        <v>270</v>
      </c>
      <c r="N9" s="202"/>
      <c r="O9" s="190" t="s">
        <v>358</v>
      </c>
      <c r="P9" s="190"/>
      <c r="Q9" s="190"/>
      <c r="R9" s="190"/>
      <c r="S9" s="190"/>
      <c r="T9" s="190"/>
      <c r="U9" s="190"/>
      <c r="V9" s="203"/>
      <c r="W9" s="188" t="s">
        <v>23</v>
      </c>
      <c r="X9" s="189"/>
      <c r="Y9" s="190" t="s">
        <v>359</v>
      </c>
      <c r="Z9" s="190"/>
      <c r="AA9" s="190"/>
      <c r="AB9" s="190"/>
      <c r="AC9" s="17" t="s">
        <v>7</v>
      </c>
      <c r="AD9" s="190" t="s">
        <v>359</v>
      </c>
      <c r="AE9" s="190"/>
      <c r="AF9" s="190"/>
      <c r="AG9" s="190"/>
      <c r="AH9" s="17" t="s">
        <v>7</v>
      </c>
      <c r="AI9" s="190" t="s">
        <v>359</v>
      </c>
      <c r="AJ9" s="190"/>
      <c r="AK9" s="190"/>
      <c r="AL9" s="191"/>
    </row>
    <row r="10" spans="1:42" ht="25.5" customHeight="1" x14ac:dyDescent="0.15">
      <c r="A10" s="89"/>
      <c r="B10" s="90"/>
      <c r="C10" s="90"/>
      <c r="D10" s="90"/>
      <c r="E10" s="90"/>
      <c r="F10" s="91"/>
      <c r="G10" s="192" t="s">
        <v>382</v>
      </c>
      <c r="H10" s="193"/>
      <c r="I10" s="193"/>
      <c r="J10" s="193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4"/>
    </row>
    <row r="11" spans="1:42" ht="25.5" customHeight="1" x14ac:dyDescent="0.15">
      <c r="A11" s="161"/>
      <c r="B11" s="162"/>
      <c r="C11" s="162"/>
      <c r="D11" s="162"/>
      <c r="E11" s="162"/>
      <c r="F11" s="163"/>
      <c r="G11" s="188" t="s">
        <v>8</v>
      </c>
      <c r="H11" s="189"/>
      <c r="I11" s="189"/>
      <c r="J11" s="204" t="s">
        <v>360</v>
      </c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5"/>
    </row>
    <row r="12" spans="1:42" ht="19.5" customHeight="1" x14ac:dyDescent="0.15">
      <c r="A12" s="102" t="s">
        <v>375</v>
      </c>
      <c r="B12" s="103"/>
      <c r="C12" s="103"/>
      <c r="D12" s="103"/>
      <c r="E12" s="103"/>
      <c r="F12" s="104"/>
      <c r="G12" s="206" t="s">
        <v>15</v>
      </c>
      <c r="H12" s="207"/>
      <c r="I12" s="207"/>
      <c r="J12" s="210" t="s">
        <v>361</v>
      </c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1"/>
      <c r="W12" s="188" t="s">
        <v>23</v>
      </c>
      <c r="X12" s="189"/>
      <c r="Y12" s="190" t="s">
        <v>363</v>
      </c>
      <c r="Z12" s="190"/>
      <c r="AA12" s="190"/>
      <c r="AB12" s="190"/>
      <c r="AC12" s="23" t="s">
        <v>7</v>
      </c>
      <c r="AD12" s="250" t="s">
        <v>363</v>
      </c>
      <c r="AE12" s="250"/>
      <c r="AF12" s="250"/>
      <c r="AG12" s="250"/>
      <c r="AH12" s="23" t="s">
        <v>7</v>
      </c>
      <c r="AI12" s="250" t="s">
        <v>363</v>
      </c>
      <c r="AJ12" s="250"/>
      <c r="AK12" s="250"/>
      <c r="AL12" s="251"/>
    </row>
    <row r="13" spans="1:42" ht="19.5" customHeight="1" x14ac:dyDescent="0.15">
      <c r="A13" s="161"/>
      <c r="B13" s="162"/>
      <c r="C13" s="162"/>
      <c r="D13" s="162"/>
      <c r="E13" s="162"/>
      <c r="F13" s="163"/>
      <c r="G13" s="208" t="s">
        <v>16</v>
      </c>
      <c r="H13" s="209"/>
      <c r="I13" s="209"/>
      <c r="J13" s="212" t="s">
        <v>383</v>
      </c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3"/>
      <c r="W13" s="255" t="s">
        <v>31</v>
      </c>
      <c r="X13" s="256"/>
      <c r="Y13" s="201" t="s">
        <v>362</v>
      </c>
      <c r="Z13" s="201"/>
      <c r="AA13" s="201"/>
      <c r="AB13" s="201"/>
      <c r="AC13" s="247"/>
      <c r="AD13" s="248"/>
      <c r="AE13" s="248"/>
      <c r="AF13" s="248"/>
      <c r="AG13" s="248"/>
      <c r="AH13" s="248"/>
      <c r="AI13" s="248"/>
      <c r="AJ13" s="248"/>
      <c r="AK13" s="248"/>
      <c r="AL13" s="249"/>
    </row>
    <row r="14" spans="1:42" ht="19.5" customHeight="1" x14ac:dyDescent="0.15">
      <c r="A14" s="102" t="s">
        <v>17</v>
      </c>
      <c r="B14" s="103"/>
      <c r="C14" s="103"/>
      <c r="D14" s="103"/>
      <c r="E14" s="103"/>
      <c r="F14" s="104"/>
      <c r="G14" s="178" t="s">
        <v>18</v>
      </c>
      <c r="H14" s="179"/>
      <c r="I14" s="179"/>
      <c r="J14" s="195" t="s">
        <v>381</v>
      </c>
      <c r="K14" s="195"/>
      <c r="L14" s="201"/>
      <c r="M14" s="201"/>
      <c r="N14" s="201"/>
      <c r="O14" s="201"/>
      <c r="P14" s="201"/>
      <c r="Q14" s="201"/>
      <c r="R14" s="201"/>
      <c r="S14" s="201"/>
      <c r="T14" s="201"/>
      <c r="U14" s="201"/>
      <c r="V14" s="201"/>
      <c r="W14" s="198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200"/>
    </row>
    <row r="15" spans="1:42" ht="19.5" customHeight="1" x14ac:dyDescent="0.15">
      <c r="A15" s="89"/>
      <c r="B15" s="90"/>
      <c r="C15" s="90"/>
      <c r="D15" s="90"/>
      <c r="E15" s="90"/>
      <c r="F15" s="91"/>
      <c r="G15" s="188" t="s">
        <v>43</v>
      </c>
      <c r="H15" s="189"/>
      <c r="I15" s="195" t="s">
        <v>364</v>
      </c>
      <c r="J15" s="195"/>
      <c r="K15" s="195"/>
      <c r="L15" s="186" t="s">
        <v>19</v>
      </c>
      <c r="M15" s="187"/>
      <c r="N15" s="196" t="s">
        <v>365</v>
      </c>
      <c r="O15" s="196"/>
      <c r="P15" s="196"/>
      <c r="Q15" s="196"/>
      <c r="R15" s="196"/>
      <c r="S15" s="196"/>
      <c r="T15" s="196"/>
      <c r="U15" s="196"/>
      <c r="V15" s="197"/>
      <c r="W15" s="214" t="s">
        <v>23</v>
      </c>
      <c r="X15" s="214"/>
      <c r="Y15" s="215" t="s">
        <v>366</v>
      </c>
      <c r="Z15" s="215"/>
      <c r="AA15" s="215"/>
      <c r="AB15" s="215"/>
      <c r="AC15" s="24" t="s">
        <v>7</v>
      </c>
      <c r="AD15" s="215" t="s">
        <v>366</v>
      </c>
      <c r="AE15" s="215"/>
      <c r="AF15" s="215"/>
      <c r="AG15" s="215"/>
      <c r="AH15" s="24" t="s">
        <v>7</v>
      </c>
      <c r="AI15" s="215" t="s">
        <v>366</v>
      </c>
      <c r="AJ15" s="215"/>
      <c r="AK15" s="215"/>
      <c r="AL15" s="216"/>
    </row>
    <row r="16" spans="1:42" ht="19.5" customHeight="1" thickBot="1" x14ac:dyDescent="0.2">
      <c r="A16" s="175"/>
      <c r="B16" s="176"/>
      <c r="C16" s="176"/>
      <c r="D16" s="176"/>
      <c r="E16" s="176"/>
      <c r="F16" s="177"/>
      <c r="G16" s="180" t="s">
        <v>8</v>
      </c>
      <c r="H16" s="181"/>
      <c r="I16" s="181"/>
      <c r="J16" s="182" t="s">
        <v>367</v>
      </c>
      <c r="K16" s="182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4"/>
    </row>
    <row r="17" spans="1:38" ht="9" customHeight="1" x14ac:dyDescent="0.15">
      <c r="A17" s="158" t="s">
        <v>84</v>
      </c>
      <c r="B17" s="159"/>
      <c r="C17" s="159"/>
      <c r="D17" s="159"/>
      <c r="E17" s="159"/>
      <c r="F17" s="160"/>
      <c r="G17" s="10"/>
      <c r="H17" s="8"/>
      <c r="I17" s="8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64"/>
    </row>
    <row r="18" spans="1:38" ht="19.5" customHeight="1" x14ac:dyDescent="0.15">
      <c r="A18" s="89"/>
      <c r="B18" s="90"/>
      <c r="C18" s="90"/>
      <c r="D18" s="90"/>
      <c r="E18" s="90"/>
      <c r="F18" s="91"/>
      <c r="G18" s="7"/>
      <c r="H18" s="37" t="s">
        <v>21</v>
      </c>
      <c r="I18" s="185" t="s">
        <v>35</v>
      </c>
      <c r="J18" s="185"/>
      <c r="K18" s="185"/>
      <c r="L18" s="185"/>
      <c r="M18" s="185"/>
      <c r="N18" s="185"/>
      <c r="O18" s="185"/>
      <c r="P18" s="80" t="s">
        <v>368</v>
      </c>
      <c r="Q18" s="81"/>
      <c r="R18" s="81"/>
      <c r="S18" s="81"/>
      <c r="T18" s="81"/>
      <c r="U18" s="81"/>
      <c r="V18" s="81"/>
      <c r="W18" s="82"/>
      <c r="X18" s="164" t="s">
        <v>39</v>
      </c>
      <c r="Y18" s="164"/>
      <c r="Z18" s="164"/>
      <c r="AA18" s="164"/>
      <c r="AB18" s="164"/>
      <c r="AC18" s="164"/>
      <c r="AD18" s="165" t="s">
        <v>384</v>
      </c>
      <c r="AE18" s="166"/>
      <c r="AF18" s="167" t="str">
        <f>IF(OR(P18="",AD18=""),"未入力があります！","")</f>
        <v/>
      </c>
      <c r="AG18" s="167"/>
      <c r="AH18" s="167"/>
      <c r="AI18" s="167"/>
      <c r="AJ18" s="167"/>
      <c r="AK18" s="167"/>
      <c r="AL18" s="168"/>
    </row>
    <row r="19" spans="1:38" ht="19.5" customHeight="1" x14ac:dyDescent="0.15">
      <c r="A19" s="89"/>
      <c r="B19" s="90"/>
      <c r="C19" s="90"/>
      <c r="D19" s="90"/>
      <c r="E19" s="90"/>
      <c r="F19" s="91"/>
      <c r="G19" s="11"/>
      <c r="H19" s="37" t="s">
        <v>21</v>
      </c>
      <c r="I19" s="20" t="s">
        <v>369</v>
      </c>
      <c r="J19" s="65" t="s">
        <v>9</v>
      </c>
      <c r="K19" s="169">
        <v>1</v>
      </c>
      <c r="L19" s="170"/>
      <c r="M19" s="171" t="s">
        <v>10</v>
      </c>
      <c r="N19" s="171"/>
      <c r="O19" s="37" t="s">
        <v>11</v>
      </c>
      <c r="P19" s="171" t="s">
        <v>12</v>
      </c>
      <c r="Q19" s="171"/>
      <c r="R19" s="171"/>
      <c r="S19" s="171"/>
      <c r="T19" s="171"/>
      <c r="U19" s="37" t="s">
        <v>9</v>
      </c>
      <c r="V19" s="22" t="s">
        <v>29</v>
      </c>
      <c r="W19" s="22"/>
      <c r="X19" s="22"/>
      <c r="Y19" s="22"/>
      <c r="Z19" s="172" t="s">
        <v>385</v>
      </c>
      <c r="AA19" s="173"/>
      <c r="AB19" s="173"/>
      <c r="AC19" s="173"/>
      <c r="AD19" s="173"/>
      <c r="AE19" s="174"/>
      <c r="AF19" s="22" t="s">
        <v>20</v>
      </c>
      <c r="AG19" s="22" t="s">
        <v>20</v>
      </c>
      <c r="AH19" s="66" t="str">
        <f>IF(AND(I19="有",K19="",Z19=""),"未入力があります！","")</f>
        <v/>
      </c>
      <c r="AI19" s="37"/>
      <c r="AJ19" s="37"/>
      <c r="AK19" s="22"/>
      <c r="AL19" s="63"/>
    </row>
    <row r="20" spans="1:38" ht="8.25" customHeight="1" x14ac:dyDescent="0.15">
      <c r="A20" s="161"/>
      <c r="B20" s="162"/>
      <c r="C20" s="162"/>
      <c r="D20" s="162"/>
      <c r="E20" s="162"/>
      <c r="F20" s="163"/>
      <c r="G20" s="12"/>
      <c r="H20" s="13"/>
      <c r="I20" s="13"/>
      <c r="J20" s="13"/>
      <c r="K20" s="13"/>
      <c r="L20" s="13"/>
      <c r="M20" s="13"/>
      <c r="N20" s="14"/>
      <c r="O20" s="13"/>
      <c r="P20" s="13"/>
      <c r="Q20" s="13"/>
      <c r="R20" s="13"/>
      <c r="S20" s="13"/>
      <c r="T20" s="14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5"/>
      <c r="AF20" s="13"/>
      <c r="AG20" s="13"/>
      <c r="AH20" s="13"/>
      <c r="AI20" s="13"/>
      <c r="AJ20" s="13"/>
      <c r="AK20" s="13"/>
      <c r="AL20" s="67"/>
    </row>
    <row r="21" spans="1:38" ht="19.5" customHeight="1" x14ac:dyDescent="0.15">
      <c r="A21" s="102" t="s">
        <v>22</v>
      </c>
      <c r="B21" s="103"/>
      <c r="C21" s="103"/>
      <c r="D21" s="103"/>
      <c r="E21" s="103"/>
      <c r="F21" s="104"/>
      <c r="G21" s="105" t="s">
        <v>386</v>
      </c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7"/>
    </row>
    <row r="22" spans="1:38" ht="19.5" customHeight="1" x14ac:dyDescent="0.15">
      <c r="A22" s="89"/>
      <c r="B22" s="90"/>
      <c r="C22" s="90"/>
      <c r="D22" s="90"/>
      <c r="E22" s="90"/>
      <c r="F22" s="91"/>
      <c r="G22" s="108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10"/>
    </row>
    <row r="23" spans="1:38" ht="19.5" customHeight="1" x14ac:dyDescent="0.15">
      <c r="A23" s="89"/>
      <c r="B23" s="90"/>
      <c r="C23" s="90"/>
      <c r="D23" s="90"/>
      <c r="E23" s="90"/>
      <c r="F23" s="91"/>
      <c r="G23" s="108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10"/>
    </row>
    <row r="24" spans="1:38" ht="21" customHeight="1" thickBot="1" x14ac:dyDescent="0.2">
      <c r="A24" s="89"/>
      <c r="B24" s="90"/>
      <c r="C24" s="90"/>
      <c r="D24" s="90"/>
      <c r="E24" s="90"/>
      <c r="F24" s="91"/>
      <c r="G24" s="108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09"/>
      <c r="AJ24" s="109"/>
      <c r="AK24" s="109"/>
      <c r="AL24" s="110"/>
    </row>
    <row r="25" spans="1:38" ht="24.75" customHeight="1" x14ac:dyDescent="0.15">
      <c r="A25" s="122" t="s">
        <v>372</v>
      </c>
      <c r="B25" s="123"/>
      <c r="C25" s="123"/>
      <c r="D25" s="123"/>
      <c r="E25" s="123"/>
      <c r="F25" s="124"/>
      <c r="G25" s="134" t="s">
        <v>271</v>
      </c>
      <c r="H25" s="135"/>
      <c r="I25" s="135"/>
      <c r="J25" s="135"/>
      <c r="K25" s="135"/>
      <c r="L25" s="136" t="s">
        <v>272</v>
      </c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8" t="s">
        <v>350</v>
      </c>
      <c r="X25" s="138"/>
      <c r="Y25" s="138"/>
      <c r="Z25" s="138"/>
      <c r="AA25" s="139"/>
      <c r="AB25" s="113" t="str">
        <f>IFERROR(VLOOKUP($L$25,'データテーブル（本科）'!$A:$I,9,FALSE),"")</f>
        <v>河村庄造</v>
      </c>
      <c r="AC25" s="114"/>
      <c r="AD25" s="114"/>
      <c r="AE25" s="114"/>
      <c r="AF25" s="114"/>
      <c r="AG25" s="114"/>
      <c r="AH25" s="114"/>
      <c r="AI25" s="114"/>
      <c r="AJ25" s="114"/>
      <c r="AK25" s="114"/>
      <c r="AL25" s="115"/>
    </row>
    <row r="26" spans="1:38" ht="25.5" customHeight="1" x14ac:dyDescent="0.15">
      <c r="A26" s="125"/>
      <c r="B26" s="126"/>
      <c r="C26" s="126"/>
      <c r="D26" s="126"/>
      <c r="E26" s="126"/>
      <c r="F26" s="127"/>
      <c r="G26" s="131" t="s">
        <v>349</v>
      </c>
      <c r="H26" s="132"/>
      <c r="I26" s="132"/>
      <c r="J26" s="132"/>
      <c r="K26" s="133"/>
      <c r="L26" s="116" t="str">
        <f>IFERROR(VLOOKUP($L$25,'データテーブル（本科）'!$A:$I,6,FALSE),"")</f>
        <v>日程⑤：９月 ７日（月）～９月１１日（金）（５日）</v>
      </c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8"/>
    </row>
    <row r="27" spans="1:38" ht="34.5" customHeight="1" x14ac:dyDescent="0.15">
      <c r="A27" s="125"/>
      <c r="B27" s="126"/>
      <c r="C27" s="126"/>
      <c r="D27" s="126"/>
      <c r="E27" s="126"/>
      <c r="F27" s="127"/>
      <c r="G27" s="111" t="s">
        <v>191</v>
      </c>
      <c r="H27" s="111"/>
      <c r="I27" s="111"/>
      <c r="J27" s="111"/>
      <c r="K27" s="112"/>
      <c r="L27" s="119" t="str">
        <f>IFERROR(VLOOKUP($L$25,'データテーブル（本科）'!$A:$I,2,FALSE),"")</f>
        <v>振動工学に関する基礎実験</v>
      </c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1"/>
    </row>
    <row r="28" spans="1:38" ht="19.5" customHeight="1" x14ac:dyDescent="0.15">
      <c r="A28" s="125"/>
      <c r="B28" s="126"/>
      <c r="C28" s="126"/>
      <c r="D28" s="126"/>
      <c r="E28" s="126"/>
      <c r="F28" s="127"/>
      <c r="G28" s="155" t="s">
        <v>34</v>
      </c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6"/>
    </row>
    <row r="29" spans="1:38" ht="19.5" customHeight="1" x14ac:dyDescent="0.15">
      <c r="A29" s="125"/>
      <c r="B29" s="126"/>
      <c r="C29" s="126"/>
      <c r="D29" s="126"/>
      <c r="E29" s="126"/>
      <c r="F29" s="127"/>
      <c r="G29" s="157"/>
      <c r="H29" s="157"/>
      <c r="I29" s="157"/>
      <c r="J29" s="140" t="s">
        <v>86</v>
      </c>
      <c r="K29" s="141"/>
      <c r="L29" s="142"/>
      <c r="M29" s="142"/>
      <c r="N29" s="142"/>
      <c r="O29" s="142"/>
      <c r="P29" s="142"/>
      <c r="Q29" s="142"/>
      <c r="R29" s="142"/>
      <c r="S29" s="143"/>
      <c r="T29" s="149" t="s">
        <v>42</v>
      </c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50"/>
    </row>
    <row r="30" spans="1:38" ht="19.5" customHeight="1" x14ac:dyDescent="0.15">
      <c r="A30" s="125"/>
      <c r="B30" s="126"/>
      <c r="C30" s="126"/>
      <c r="D30" s="126"/>
      <c r="E30" s="126"/>
      <c r="F30" s="127"/>
      <c r="G30" s="144" t="s">
        <v>351</v>
      </c>
      <c r="H30" s="145"/>
      <c r="I30" s="145"/>
      <c r="J30" s="145"/>
      <c r="K30" s="145"/>
      <c r="L30" s="146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8"/>
      <c r="AL30" s="59" t="s">
        <v>20</v>
      </c>
    </row>
    <row r="31" spans="1:38" ht="19.5" customHeight="1" x14ac:dyDescent="0.15">
      <c r="A31" s="125"/>
      <c r="B31" s="126"/>
      <c r="C31" s="126"/>
      <c r="D31" s="126"/>
      <c r="E31" s="126"/>
      <c r="F31" s="127"/>
      <c r="G31" s="149" t="s">
        <v>376</v>
      </c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50"/>
    </row>
    <row r="32" spans="1:38" ht="19.5" customHeight="1" x14ac:dyDescent="0.15">
      <c r="A32" s="125"/>
      <c r="B32" s="126"/>
      <c r="C32" s="126"/>
      <c r="D32" s="126"/>
      <c r="E32" s="126"/>
      <c r="F32" s="127"/>
      <c r="G32" s="151" t="s">
        <v>387</v>
      </c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2"/>
    </row>
    <row r="33" spans="1:39" ht="19.5" customHeight="1" x14ac:dyDescent="0.15">
      <c r="A33" s="125"/>
      <c r="B33" s="126"/>
      <c r="C33" s="126"/>
      <c r="D33" s="126"/>
      <c r="E33" s="126"/>
      <c r="F33" s="127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2"/>
    </row>
    <row r="34" spans="1:39" ht="19.5" customHeight="1" thickBot="1" x14ac:dyDescent="0.2">
      <c r="A34" s="128"/>
      <c r="B34" s="129"/>
      <c r="C34" s="129"/>
      <c r="D34" s="129"/>
      <c r="E34" s="129"/>
      <c r="F34" s="130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4"/>
    </row>
    <row r="35" spans="1:39" ht="4.5" customHeight="1" x14ac:dyDescent="0.15">
      <c r="A35" s="86" t="s">
        <v>40</v>
      </c>
      <c r="B35" s="87"/>
      <c r="C35" s="87"/>
      <c r="D35" s="87"/>
      <c r="E35" s="87"/>
      <c r="F35" s="88"/>
      <c r="G35" s="33"/>
      <c r="H35" s="33"/>
      <c r="I35" s="33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5"/>
    </row>
    <row r="36" spans="1:39" ht="16.5" customHeight="1" x14ac:dyDescent="0.15">
      <c r="A36" s="89"/>
      <c r="B36" s="90"/>
      <c r="C36" s="90"/>
      <c r="D36" s="90"/>
      <c r="E36" s="90"/>
      <c r="F36" s="91"/>
      <c r="G36" s="2"/>
      <c r="H36" s="22" t="s">
        <v>70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36"/>
    </row>
    <row r="37" spans="1:39" ht="16.5" customHeight="1" x14ac:dyDescent="0.15">
      <c r="A37" s="89"/>
      <c r="B37" s="90"/>
      <c r="C37" s="90"/>
      <c r="D37" s="90"/>
      <c r="E37" s="90"/>
      <c r="F37" s="91"/>
      <c r="G37" s="37"/>
      <c r="H37" s="72" t="s">
        <v>377</v>
      </c>
      <c r="I37" s="72"/>
      <c r="J37" s="72"/>
      <c r="K37" s="72"/>
      <c r="L37" s="2"/>
      <c r="M37" s="75" t="s">
        <v>88</v>
      </c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7"/>
      <c r="AI37" s="38"/>
      <c r="AK37" s="37"/>
      <c r="AL37" s="36"/>
    </row>
    <row r="38" spans="1:39" ht="7.5" customHeight="1" x14ac:dyDescent="0.15">
      <c r="A38" s="89"/>
      <c r="B38" s="90"/>
      <c r="C38" s="90"/>
      <c r="D38" s="90"/>
      <c r="E38" s="90"/>
      <c r="F38" s="91"/>
      <c r="G38" s="37"/>
      <c r="H38" s="39"/>
      <c r="I38" s="40"/>
      <c r="J38" s="41"/>
      <c r="K38" s="41"/>
      <c r="L38" s="2"/>
      <c r="M38" s="42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37"/>
      <c r="AC38" s="37"/>
      <c r="AD38" s="37"/>
      <c r="AE38" s="44"/>
      <c r="AF38" s="44"/>
      <c r="AG38" s="37"/>
      <c r="AH38" s="37"/>
      <c r="AI38" s="44"/>
      <c r="AJ38" s="44"/>
      <c r="AK38" s="37"/>
      <c r="AL38" s="36"/>
    </row>
    <row r="39" spans="1:39" ht="16.5" customHeight="1" x14ac:dyDescent="0.15">
      <c r="A39" s="89"/>
      <c r="B39" s="90"/>
      <c r="C39" s="90"/>
      <c r="D39" s="90"/>
      <c r="E39" s="90"/>
      <c r="F39" s="91"/>
      <c r="G39" s="37"/>
      <c r="H39" s="73" t="s">
        <v>352</v>
      </c>
      <c r="I39" s="73"/>
      <c r="J39" s="73"/>
      <c r="K39" s="73"/>
      <c r="L39" s="2"/>
      <c r="M39" s="95" t="s">
        <v>388</v>
      </c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7"/>
      <c r="AB39" s="22"/>
      <c r="AD39" s="45"/>
      <c r="AE39" s="38"/>
      <c r="AF39" s="38"/>
      <c r="AG39" s="22"/>
      <c r="AH39" s="22"/>
      <c r="AI39" s="38"/>
      <c r="AJ39" s="38"/>
      <c r="AK39" s="37"/>
      <c r="AL39" s="46"/>
    </row>
    <row r="40" spans="1:39" ht="16.5" customHeight="1" x14ac:dyDescent="0.15">
      <c r="A40" s="89"/>
      <c r="B40" s="90"/>
      <c r="C40" s="90"/>
      <c r="D40" s="90"/>
      <c r="E40" s="90"/>
      <c r="F40" s="91"/>
      <c r="G40" s="37"/>
      <c r="H40" s="74" t="s">
        <v>28</v>
      </c>
      <c r="I40" s="74"/>
      <c r="J40" s="74"/>
      <c r="K40" s="74"/>
      <c r="L40" s="2"/>
      <c r="M40" s="98" t="s">
        <v>389</v>
      </c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100"/>
      <c r="AK40" s="45"/>
      <c r="AL40" s="48"/>
    </row>
    <row r="41" spans="1:39" ht="16.5" customHeight="1" x14ac:dyDescent="0.15">
      <c r="A41" s="89"/>
      <c r="B41" s="90"/>
      <c r="C41" s="90"/>
      <c r="D41" s="90"/>
      <c r="E41" s="90"/>
      <c r="F41" s="91"/>
      <c r="G41" s="49"/>
      <c r="H41" s="73" t="s">
        <v>23</v>
      </c>
      <c r="I41" s="73"/>
      <c r="J41" s="73"/>
      <c r="K41" s="73"/>
      <c r="L41" s="2"/>
      <c r="M41" s="83" t="s">
        <v>390</v>
      </c>
      <c r="N41" s="84"/>
      <c r="O41" s="84"/>
      <c r="P41" s="85"/>
      <c r="Q41" s="50" t="s">
        <v>7</v>
      </c>
      <c r="R41" s="83" t="s">
        <v>390</v>
      </c>
      <c r="S41" s="84"/>
      <c r="T41" s="84"/>
      <c r="U41" s="85"/>
      <c r="V41" s="50" t="s">
        <v>7</v>
      </c>
      <c r="W41" s="83" t="s">
        <v>390</v>
      </c>
      <c r="X41" s="84"/>
      <c r="Y41" s="84"/>
      <c r="Z41" s="8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6"/>
    </row>
    <row r="42" spans="1:39" ht="21" customHeight="1" x14ac:dyDescent="0.15">
      <c r="A42" s="89"/>
      <c r="B42" s="90"/>
      <c r="C42" s="90"/>
      <c r="D42" s="90"/>
      <c r="E42" s="90"/>
      <c r="F42" s="91"/>
      <c r="G42" s="47"/>
      <c r="H42" s="40"/>
      <c r="I42" s="40"/>
      <c r="J42" s="40"/>
      <c r="K42" s="40"/>
      <c r="M42" s="51" t="str">
        <f>IF(M37="1.　現住所から通学","※現住所等と同じ場合は居所とTELの記入は不要です。","")</f>
        <v/>
      </c>
      <c r="N42" s="40"/>
      <c r="O42" s="44"/>
      <c r="P42" s="44"/>
      <c r="Q42" s="44"/>
      <c r="R42" s="44"/>
      <c r="S42" s="37"/>
      <c r="T42" s="44"/>
      <c r="U42" s="44"/>
      <c r="V42" s="44"/>
      <c r="W42" s="44"/>
      <c r="X42" s="37"/>
      <c r="Y42" s="44"/>
      <c r="Z42" s="44"/>
      <c r="AA42" s="44"/>
      <c r="AB42" s="44"/>
      <c r="AC42" s="37"/>
      <c r="AD42" s="37"/>
      <c r="AE42" s="37"/>
      <c r="AF42" s="37"/>
      <c r="AG42" s="37"/>
      <c r="AH42" s="37"/>
      <c r="AI42" s="37"/>
      <c r="AJ42" s="37"/>
      <c r="AK42" s="37"/>
      <c r="AL42" s="36"/>
    </row>
    <row r="43" spans="1:39" ht="15" customHeight="1" x14ac:dyDescent="0.15">
      <c r="A43" s="89"/>
      <c r="B43" s="90"/>
      <c r="C43" s="90"/>
      <c r="D43" s="90"/>
      <c r="E43" s="90"/>
      <c r="F43" s="91"/>
      <c r="G43" s="2"/>
      <c r="H43" s="52" t="s">
        <v>41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6"/>
    </row>
    <row r="44" spans="1:39" ht="12.75" customHeight="1" x14ac:dyDescent="0.15">
      <c r="A44" s="89"/>
      <c r="B44" s="90"/>
      <c r="C44" s="90"/>
      <c r="D44" s="90"/>
      <c r="E44" s="90"/>
      <c r="F44" s="91"/>
      <c r="G44" s="2"/>
      <c r="H44" s="37"/>
      <c r="I44" s="101" t="s">
        <v>378</v>
      </c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53"/>
      <c r="AE44" s="53"/>
      <c r="AF44" s="53"/>
      <c r="AG44" s="53"/>
      <c r="AH44" s="53"/>
      <c r="AI44" s="53"/>
      <c r="AJ44" s="53"/>
      <c r="AK44" s="54"/>
      <c r="AL44" s="55"/>
      <c r="AM44" s="1"/>
    </row>
    <row r="45" spans="1:39" ht="6" customHeight="1" thickBot="1" x14ac:dyDescent="0.2">
      <c r="A45" s="92"/>
      <c r="B45" s="93"/>
      <c r="C45" s="93"/>
      <c r="D45" s="93"/>
      <c r="E45" s="93"/>
      <c r="F45" s="94"/>
      <c r="G45" s="56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8"/>
    </row>
    <row r="46" spans="1:39" s="2" customFormat="1" ht="7.5" customHeight="1" x14ac:dyDescent="0.15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7"/>
    </row>
    <row r="47" spans="1:39" s="2" customFormat="1" ht="78.75" customHeight="1" x14ac:dyDescent="0.15">
      <c r="A47" s="28"/>
      <c r="B47" s="79" t="s">
        <v>380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29"/>
    </row>
    <row r="48" spans="1:39" ht="9.75" customHeight="1" thickBot="1" x14ac:dyDescent="0.2">
      <c r="A48" s="30"/>
      <c r="B48" s="31" t="s">
        <v>379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2"/>
    </row>
    <row r="58" ht="12" customHeight="1" x14ac:dyDescent="0.15"/>
  </sheetData>
  <sheetProtection algorithmName="SHA-512" hashValue="xA0gjoKjhr1cj5LbB0EtdmPqzxkiUOD1mc8NPiOmj009hHxdunKV1E0QV9O/xIaFkHkXUOwMK+VZruEwsqaM7w==" saltValue="yDSCnc6nNf0+c/nlgp36Sg==" spinCount="100000" sheet="1" objects="1" scenarios="1"/>
  <mergeCells count="107">
    <mergeCell ref="A6:F6"/>
    <mergeCell ref="G6:Q6"/>
    <mergeCell ref="R6:U6"/>
    <mergeCell ref="V6:X6"/>
    <mergeCell ref="Y6:AB6"/>
    <mergeCell ref="AC6:AL6"/>
    <mergeCell ref="A1:AL1"/>
    <mergeCell ref="AC3:AE3"/>
    <mergeCell ref="AG3:AH3"/>
    <mergeCell ref="AJ3:AK3"/>
    <mergeCell ref="A4:AL4"/>
    <mergeCell ref="A5:F5"/>
    <mergeCell ref="G5:AL5"/>
    <mergeCell ref="AE7:AF7"/>
    <mergeCell ref="AG7:AH7"/>
    <mergeCell ref="AI7:AJ7"/>
    <mergeCell ref="AK7:AL7"/>
    <mergeCell ref="A8:F8"/>
    <mergeCell ref="G8:J8"/>
    <mergeCell ref="AG8:AH8"/>
    <mergeCell ref="AI8:AL8"/>
    <mergeCell ref="A7:F7"/>
    <mergeCell ref="G7:Q7"/>
    <mergeCell ref="R7:U7"/>
    <mergeCell ref="V7:X7"/>
    <mergeCell ref="Y7:AB7"/>
    <mergeCell ref="AC7:AD7"/>
    <mergeCell ref="A12:F13"/>
    <mergeCell ref="G12:I12"/>
    <mergeCell ref="J12:V12"/>
    <mergeCell ref="W12:X12"/>
    <mergeCell ref="Y12:AB12"/>
    <mergeCell ref="A9:F11"/>
    <mergeCell ref="H9:L9"/>
    <mergeCell ref="M9:N9"/>
    <mergeCell ref="O9:V9"/>
    <mergeCell ref="W9:X9"/>
    <mergeCell ref="Y9:AB9"/>
    <mergeCell ref="AD12:AG12"/>
    <mergeCell ref="AI12:AL12"/>
    <mergeCell ref="G13:I13"/>
    <mergeCell ref="J13:V13"/>
    <mergeCell ref="W13:X13"/>
    <mergeCell ref="Y13:AB13"/>
    <mergeCell ref="AC13:AL13"/>
    <mergeCell ref="AD9:AG9"/>
    <mergeCell ref="AI9:AL9"/>
    <mergeCell ref="G10:AL10"/>
    <mergeCell ref="G11:I11"/>
    <mergeCell ref="J11:AL11"/>
    <mergeCell ref="A21:F24"/>
    <mergeCell ref="G21:AL24"/>
    <mergeCell ref="AD15:AG15"/>
    <mergeCell ref="AI15:AL15"/>
    <mergeCell ref="G16:I16"/>
    <mergeCell ref="J16:AL16"/>
    <mergeCell ref="A17:F20"/>
    <mergeCell ref="I18:O18"/>
    <mergeCell ref="P18:W18"/>
    <mergeCell ref="X18:AC18"/>
    <mergeCell ref="AD18:AE18"/>
    <mergeCell ref="AF18:AL18"/>
    <mergeCell ref="A14:F16"/>
    <mergeCell ref="G14:I14"/>
    <mergeCell ref="J14:V14"/>
    <mergeCell ref="W14:AL14"/>
    <mergeCell ref="G15:H15"/>
    <mergeCell ref="I15:K15"/>
    <mergeCell ref="L15:M15"/>
    <mergeCell ref="N15:V15"/>
    <mergeCell ref="W15:X15"/>
    <mergeCell ref="Y15:AB15"/>
    <mergeCell ref="W25:AA25"/>
    <mergeCell ref="AB25:AL25"/>
    <mergeCell ref="G26:K26"/>
    <mergeCell ref="L26:AL26"/>
    <mergeCell ref="G27:K27"/>
    <mergeCell ref="L27:AL27"/>
    <mergeCell ref="G28:AL28"/>
    <mergeCell ref="K19:L19"/>
    <mergeCell ref="M19:N19"/>
    <mergeCell ref="P19:T19"/>
    <mergeCell ref="Z19:AE19"/>
    <mergeCell ref="R41:U41"/>
    <mergeCell ref="W41:Z41"/>
    <mergeCell ref="I44:AC44"/>
    <mergeCell ref="B47:AK47"/>
    <mergeCell ref="K8:AE8"/>
    <mergeCell ref="G32:AL34"/>
    <mergeCell ref="A35:F45"/>
    <mergeCell ref="H37:K37"/>
    <mergeCell ref="M37:AH37"/>
    <mergeCell ref="H39:K39"/>
    <mergeCell ref="M39:AA39"/>
    <mergeCell ref="H40:K40"/>
    <mergeCell ref="M40:AJ40"/>
    <mergeCell ref="H41:K41"/>
    <mergeCell ref="M41:P41"/>
    <mergeCell ref="G29:I29"/>
    <mergeCell ref="J29:S29"/>
    <mergeCell ref="T29:AL29"/>
    <mergeCell ref="G30:K30"/>
    <mergeCell ref="L30:AK30"/>
    <mergeCell ref="G31:AL31"/>
    <mergeCell ref="A25:F34"/>
    <mergeCell ref="G25:K25"/>
    <mergeCell ref="L25:V25"/>
  </mergeCells>
  <phoneticPr fontId="3"/>
  <dataValidations count="13">
    <dataValidation imeMode="on" allowBlank="1" showInputMessage="1" showErrorMessage="1" prompt="カタカナ全角で入力し、姓と名の間にスペースを入れてください。" sqref="G6" xr:uid="{C795FD38-9209-4A9A-8B94-E4770BC7AB57}"/>
    <dataValidation imeMode="on" allowBlank="1" showInputMessage="1" showErrorMessage="1" prompt="姓と名の間にスペースを入れてください" sqref="G7" xr:uid="{330DF88D-4128-48F8-A9CE-A48F361352AC}"/>
    <dataValidation imeMode="on" allowBlank="1" showInputMessage="1" showErrorMessage="1" prompt="希望テーマ番号を選択すると自動入力されます。" sqref="AB25 L27" xr:uid="{E7F97BBD-E835-45E8-8B78-20052408A62F}"/>
    <dataValidation type="list" allowBlank="1" showInputMessage="1" showErrorMessage="1" sqref="V6" xr:uid="{97F4BDD2-28F2-4A98-8968-CE46B776C061}">
      <formula1>"男,女"</formula1>
    </dataValidation>
    <dataValidation type="list" allowBlank="1" showInputMessage="1" showErrorMessage="1" prompt="プルダウンから選択して下さい。_x000a_直接入力はできません。" sqref="AD18" xr:uid="{0633375B-98C2-42B9-859E-39E3D23D7752}">
      <formula1>"必修,選択"</formula1>
    </dataValidation>
    <dataValidation allowBlank="1" showInputMessage="1" showErrorMessage="1" prompt="希望テーマ番号を選択すると自動入力されます。" sqref="L26" xr:uid="{A773EFB6-3CDE-4F9B-B925-0C2345915068}"/>
    <dataValidation type="list" allowBlank="1" showInputMessage="1" showErrorMessage="1" prompt="プルダウンから選択して下さい。_x000a_直接入力はできません。" sqref="M37" xr:uid="{87101121-A9DF-455C-9AFD-C3CEAD7A7983}">
      <formula1>"1.　現住所から通学,2.　親類宅、友人宅等から通学,3.　ビジネスホテル        "</formula1>
    </dataValidation>
    <dataValidation type="list" allowBlank="1" showInputMessage="1" showErrorMessage="1" prompt="プルダウンから選択して下さい。_x000a_直接入力はできません。" sqref="J29" xr:uid="{EE3D607E-F35A-423E-BF1B-E2AFE633FE87}">
      <formula1>"合致している,不安な要素がある"</formula1>
    </dataValidation>
    <dataValidation imeMode="on" allowBlank="1" showInputMessage="1" showErrorMessage="1" sqref="M39:M40 G10 Y13 J14 I15 N15 AK40 Z19 P18 G32 L30" xr:uid="{53BBE176-4A42-4069-B681-DD6846CE09A0}"/>
    <dataValidation imeMode="off" allowBlank="1" showInputMessage="1" showErrorMessage="1" sqref="AC6 Y7 AE7 AI7 AG8 H9 O9 Y9 AD9 AI9 J11 Y12 AD12 AI12 Y15 AD15 AI15 J16:J17 M9 K19 R41 M41 W41" xr:uid="{8B28A327-D939-4DC8-A56C-20B1C7B542EE}"/>
    <dataValidation allowBlank="1" showErrorMessage="1" prompt="プルダウンから選択して下さい。_x000a_直接入力はできません。" sqref="G8 K8" xr:uid="{8ABACAD1-F390-4C8D-820D-8475F2BAB30F}"/>
    <dataValidation type="list" allowBlank="1" showInputMessage="1" showErrorMessage="1" prompt="プルダウンから選択して下さい。_x000a_直接入力はできません。" sqref="I19" xr:uid="{52F675BF-2BD1-4B91-A487-FA0482DC8915}">
      <formula1>"有,無"</formula1>
    </dataValidation>
    <dataValidation imeMode="on" allowBlank="1" showInputMessage="1" showErrorMessage="1" prompt="例1）_x000a_得意分野：○○_x000a_既修得科目：○○、○○（希望テーマに関わりのある科目等）_x000a_研究テーマ：（ある場合は記入）_x000a__x000a_例2）_x000a_○○が得意です。また、現在○○○○の研究をしています。今まで○○、○○等を勉強してきましたので実習に生かせると思います。" sqref="G21" xr:uid="{172AD0E7-9898-4151-A529-2616ABF657B8}"/>
  </dataValidations>
  <pageMargins left="0.94488188976377963" right="0.70866141732283472" top="0.74803149606299213" bottom="0.74803149606299213" header="0.31496062992125984" footer="0.31496062992125984"/>
  <pageSetup paperSize="9" fitToHeight="0" orientation="portrait" r:id="rId1"/>
  <headerFooter alignWithMargins="0"/>
  <rowBreaks count="1" manualBreakCount="1">
    <brk id="34" max="37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プルダウンから選択して下さい。_x000a_直接入力はできません。" xr:uid="{9C844DFA-68DD-45FD-8FFD-E81ECF11F4CC}">
          <x14:formula1>
            <xm:f>高専テーブル!$A$1:$A$64</xm:f>
          </x14:formula1>
          <xm:sqref>G5</xm:sqref>
        </x14:dataValidation>
        <x14:dataValidation type="list" allowBlank="1" showInputMessage="1" showErrorMessage="1" xr:uid="{840622C8-72A9-4CBF-9894-63A6F2795C13}">
          <x14:formula1>
            <xm:f>'データテーブル（本科）'!$A$2:$A$66</xm:f>
          </x14:formula1>
          <xm:sqref>L25:V25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01677-9420-4418-BE05-A44F296EA42A}">
  <sheetPr codeName="Sheet5"/>
  <dimension ref="A1:AT2"/>
  <sheetViews>
    <sheetView workbookViewId="0">
      <selection activeCell="H19" sqref="H19"/>
    </sheetView>
  </sheetViews>
  <sheetFormatPr defaultRowHeight="13.5" x14ac:dyDescent="0.15"/>
  <cols>
    <col min="1" max="1" width="14.5" customWidth="1"/>
    <col min="2" max="2" width="6.75" customWidth="1"/>
    <col min="3" max="3" width="10.75" customWidth="1"/>
    <col min="8" max="8" width="12.25" customWidth="1"/>
  </cols>
  <sheetData>
    <row r="1" spans="1:46" s="5" customFormat="1" x14ac:dyDescent="0.15">
      <c r="A1" s="3" t="s">
        <v>110</v>
      </c>
      <c r="B1" s="3" t="s">
        <v>89</v>
      </c>
      <c r="C1" s="3" t="s">
        <v>261</v>
      </c>
      <c r="D1" s="3" t="s">
        <v>90</v>
      </c>
      <c r="E1" s="3" t="s">
        <v>91</v>
      </c>
      <c r="F1" s="3" t="s">
        <v>92</v>
      </c>
      <c r="G1" s="4" t="s">
        <v>93</v>
      </c>
      <c r="H1" s="4" t="s">
        <v>174</v>
      </c>
      <c r="I1" s="3" t="s">
        <v>94</v>
      </c>
      <c r="J1" s="3" t="s">
        <v>95</v>
      </c>
      <c r="K1" s="3" t="s">
        <v>177</v>
      </c>
      <c r="L1" s="3" t="s">
        <v>176</v>
      </c>
      <c r="M1" s="3" t="s">
        <v>175</v>
      </c>
      <c r="N1" s="3" t="s">
        <v>96</v>
      </c>
      <c r="O1" s="3" t="s">
        <v>178</v>
      </c>
      <c r="P1" s="3" t="s">
        <v>179</v>
      </c>
      <c r="Q1" s="3" t="s">
        <v>180</v>
      </c>
      <c r="R1" s="3" t="s">
        <v>181</v>
      </c>
      <c r="S1" s="3" t="s">
        <v>182</v>
      </c>
      <c r="T1" s="3" t="s">
        <v>183</v>
      </c>
      <c r="U1" s="3" t="s">
        <v>184</v>
      </c>
      <c r="V1" s="3" t="s">
        <v>185</v>
      </c>
      <c r="W1" s="3" t="s">
        <v>186</v>
      </c>
      <c r="X1" s="3" t="s">
        <v>187</v>
      </c>
      <c r="Y1" s="3" t="s">
        <v>188</v>
      </c>
      <c r="Z1" s="3" t="s">
        <v>189</v>
      </c>
      <c r="AA1" s="3" t="s">
        <v>97</v>
      </c>
      <c r="AB1" s="3" t="s">
        <v>98</v>
      </c>
      <c r="AC1" s="3" t="s">
        <v>190</v>
      </c>
      <c r="AD1" s="3" t="s">
        <v>99</v>
      </c>
      <c r="AE1" s="3" t="s">
        <v>44</v>
      </c>
      <c r="AF1" s="3" t="s">
        <v>100</v>
      </c>
      <c r="AG1" s="3" t="s">
        <v>101</v>
      </c>
      <c r="AH1" s="3" t="s">
        <v>191</v>
      </c>
      <c r="AI1" s="3" t="s">
        <v>192</v>
      </c>
      <c r="AJ1" s="3" t="s">
        <v>391</v>
      </c>
      <c r="AK1" s="3" t="s">
        <v>262</v>
      </c>
      <c r="AL1" s="3" t="s">
        <v>392</v>
      </c>
      <c r="AM1" s="3" t="s">
        <v>102</v>
      </c>
      <c r="AN1" s="3" t="s">
        <v>103</v>
      </c>
      <c r="AO1" s="3" t="s">
        <v>104</v>
      </c>
      <c r="AP1" s="3" t="s">
        <v>105</v>
      </c>
      <c r="AQ1" s="3" t="s">
        <v>106</v>
      </c>
      <c r="AR1" s="3" t="s">
        <v>107</v>
      </c>
      <c r="AS1" s="68" t="s">
        <v>108</v>
      </c>
      <c r="AT1" s="68" t="s">
        <v>109</v>
      </c>
    </row>
    <row r="2" spans="1:46" s="21" customFormat="1" x14ac:dyDescent="0.15">
      <c r="A2" s="21" t="str">
        <f>申込書!$AC$3&amp;申込書!$AF$3&amp;申込書!$AG$3&amp;申込書!$AI$3&amp;申込書!$AJ$3&amp;申込書!$AL$3</f>
        <v>年月日</v>
      </c>
      <c r="B2" s="21" t="e">
        <f>INDEX(高専テーブル!$A$1:$B$64,MATCH(申込書!$G$5,高専テーブル!$A$1:$A$64,0),2)</f>
        <v>#N/A</v>
      </c>
      <c r="C2" s="21">
        <f>申込書!$G$5</f>
        <v>0</v>
      </c>
      <c r="D2" s="21">
        <f>申込書!$G$7</f>
        <v>0</v>
      </c>
      <c r="E2" s="21">
        <f>申込書!G6</f>
        <v>0</v>
      </c>
      <c r="F2" s="21">
        <f>申込書!$V$6</f>
        <v>0</v>
      </c>
      <c r="G2" s="21">
        <f>申込書!AC6</f>
        <v>0</v>
      </c>
      <c r="H2" s="21" t="str">
        <f>申込書!$Y$7&amp;申込書!$AC$7&amp;申込書!$AE$7&amp;申込書!$AG$7&amp;申込書!$AI$7&amp;申込書!$AK$7</f>
        <v>年月日</v>
      </c>
      <c r="I2" s="21">
        <f>申込書!$K$8</f>
        <v>0</v>
      </c>
      <c r="J2">
        <f>申込書!$AG$8</f>
        <v>0</v>
      </c>
      <c r="K2" s="21" t="str">
        <f>申込書!$H$9&amp;申込書!$M$9&amp;申込書!$O$9</f>
        <v>-</v>
      </c>
      <c r="L2" s="21" t="str">
        <f>申込書!Y$9&amp;申込書!AC$9&amp;申込書!AD$9&amp;申込書!AH$9&amp;申込書!AI$9</f>
        <v>－－</v>
      </c>
      <c r="M2" s="21">
        <f>申込書!$G$10</f>
        <v>0</v>
      </c>
      <c r="N2" s="21">
        <f>申込書!$J$11</f>
        <v>0</v>
      </c>
      <c r="O2">
        <f>申込書!J13</f>
        <v>0</v>
      </c>
      <c r="P2">
        <f>申込書!J12</f>
        <v>0</v>
      </c>
      <c r="Q2" s="21">
        <f>申込書!$Y$13</f>
        <v>0</v>
      </c>
      <c r="R2" s="21" t="str">
        <f>申込書!$Y$12&amp;申込書!$AC$12&amp;申込書!$AD$12&amp;申込書!$AH$12&amp;申込書!$AI$12</f>
        <v>－－</v>
      </c>
      <c r="S2" s="21">
        <f>申込書!$J$14</f>
        <v>0</v>
      </c>
      <c r="T2" s="21">
        <f>申込書!$I$15</f>
        <v>0</v>
      </c>
      <c r="U2" s="21">
        <f>申込書!$N$15</f>
        <v>0</v>
      </c>
      <c r="V2" s="21" t="str">
        <f>申込書!$Y$15&amp;申込書!$AC$15&amp;申込書!$AD$15&amp;申込書!$AH$15&amp;申込書!$AI$15</f>
        <v>－－</v>
      </c>
      <c r="W2" s="21">
        <f>申込書!$J$16</f>
        <v>0</v>
      </c>
      <c r="X2" s="21">
        <f>申込書!$P$18</f>
        <v>0</v>
      </c>
      <c r="Y2" s="21">
        <f>申込書!$AD$18</f>
        <v>0</v>
      </c>
      <c r="Z2" s="21">
        <f>申込書!$I$19</f>
        <v>0</v>
      </c>
      <c r="AA2" s="21" t="str">
        <f>申込書!$K$19&amp;""</f>
        <v/>
      </c>
      <c r="AB2" s="21" t="str">
        <f>申込書!$Z$19&amp;""</f>
        <v/>
      </c>
      <c r="AC2" s="21">
        <f>申込書!$G$21</f>
        <v>0</v>
      </c>
      <c r="AD2" t="str">
        <f>IF(申込書!L25&lt;&gt;"",1,"")</f>
        <v/>
      </c>
      <c r="AE2" s="21">
        <f>申込書!L25</f>
        <v>0</v>
      </c>
      <c r="AF2" s="21" t="str">
        <f>申込書!L26</f>
        <v/>
      </c>
      <c r="AG2" s="21" t="str">
        <f>申込書!AB25</f>
        <v/>
      </c>
      <c r="AH2" s="21" t="str">
        <f>申込書!L27</f>
        <v/>
      </c>
      <c r="AI2" s="21">
        <f>申込書!G32</f>
        <v>0</v>
      </c>
      <c r="AJ2" t="e">
        <f>INDEX(その他データテーブル!$D$1:$E$3,MATCH(申込書!$M$37,その他データテーブル!$D$1:$D$3,0),2)</f>
        <v>#N/A</v>
      </c>
      <c r="AK2"/>
      <c r="AL2"/>
      <c r="AM2"/>
      <c r="AN2"/>
      <c r="AO2"/>
      <c r="AP2"/>
      <c r="AQ2"/>
      <c r="AR2"/>
      <c r="AS2"/>
      <c r="AT2"/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69"/>
  <sheetViews>
    <sheetView zoomScaleNormal="100" zoomScaleSheetLayoutView="100" workbookViewId="0">
      <selection activeCell="H19" sqref="H19"/>
    </sheetView>
  </sheetViews>
  <sheetFormatPr defaultColWidth="11" defaultRowHeight="13.5" x14ac:dyDescent="0.15"/>
  <cols>
    <col min="1" max="1" width="6.625" customWidth="1"/>
  </cols>
  <sheetData>
    <row r="1" spans="1:9" x14ac:dyDescent="0.15">
      <c r="A1" s="71" t="s">
        <v>44</v>
      </c>
      <c r="B1" s="71" t="s">
        <v>45</v>
      </c>
      <c r="C1" s="71" t="s">
        <v>263</v>
      </c>
      <c r="D1" s="71" t="s">
        <v>264</v>
      </c>
      <c r="E1" s="71" t="s">
        <v>46</v>
      </c>
      <c r="F1" s="71" t="s">
        <v>265</v>
      </c>
      <c r="G1" s="71" t="s">
        <v>266</v>
      </c>
      <c r="H1" s="71" t="s">
        <v>268</v>
      </c>
      <c r="I1" s="71" t="s">
        <v>267</v>
      </c>
    </row>
    <row r="2" spans="1:9" x14ac:dyDescent="0.15">
      <c r="A2" s="70" t="s">
        <v>272</v>
      </c>
      <c r="B2" s="70" t="s">
        <v>289</v>
      </c>
      <c r="C2" s="70">
        <v>1</v>
      </c>
      <c r="D2" s="70" t="s">
        <v>274</v>
      </c>
      <c r="E2" s="70" t="s">
        <v>292</v>
      </c>
      <c r="F2" s="70" t="s">
        <v>394</v>
      </c>
      <c r="G2" s="70">
        <v>5</v>
      </c>
      <c r="H2" s="70" t="s">
        <v>393</v>
      </c>
      <c r="I2" s="70" t="s">
        <v>290</v>
      </c>
    </row>
    <row r="3" spans="1:9" x14ac:dyDescent="0.15">
      <c r="A3" s="70" t="s">
        <v>395</v>
      </c>
      <c r="B3" s="70" t="s">
        <v>289</v>
      </c>
      <c r="C3" s="70">
        <v>1</v>
      </c>
      <c r="D3" s="70" t="s">
        <v>274</v>
      </c>
      <c r="E3" s="70" t="s">
        <v>275</v>
      </c>
      <c r="F3" s="70" t="s">
        <v>396</v>
      </c>
      <c r="G3" s="70">
        <v>5</v>
      </c>
      <c r="H3" s="70" t="s">
        <v>393</v>
      </c>
      <c r="I3" s="70" t="s">
        <v>290</v>
      </c>
    </row>
    <row r="4" spans="1:9" x14ac:dyDescent="0.15">
      <c r="A4" s="70" t="s">
        <v>278</v>
      </c>
      <c r="B4" s="70" t="s">
        <v>397</v>
      </c>
      <c r="C4" s="70">
        <v>1</v>
      </c>
      <c r="D4" s="70" t="s">
        <v>274</v>
      </c>
      <c r="E4" s="70" t="s">
        <v>275</v>
      </c>
      <c r="F4" s="70" t="s">
        <v>396</v>
      </c>
      <c r="G4" s="70">
        <v>1</v>
      </c>
      <c r="H4" s="70" t="s">
        <v>276</v>
      </c>
      <c r="I4" s="70" t="s">
        <v>282</v>
      </c>
    </row>
    <row r="5" spans="1:9" x14ac:dyDescent="0.15">
      <c r="A5" s="70" t="s">
        <v>281</v>
      </c>
      <c r="B5" s="70" t="s">
        <v>285</v>
      </c>
      <c r="C5" s="70">
        <v>1</v>
      </c>
      <c r="D5" s="70" t="s">
        <v>274</v>
      </c>
      <c r="E5" s="70" t="s">
        <v>275</v>
      </c>
      <c r="F5" s="70" t="s">
        <v>396</v>
      </c>
      <c r="G5" s="70">
        <v>5</v>
      </c>
      <c r="H5" s="70" t="s">
        <v>276</v>
      </c>
      <c r="I5" s="70" t="s">
        <v>398</v>
      </c>
    </row>
    <row r="6" spans="1:9" x14ac:dyDescent="0.15">
      <c r="A6" s="70" t="s">
        <v>399</v>
      </c>
      <c r="B6" s="70" t="s">
        <v>285</v>
      </c>
      <c r="C6" s="70">
        <v>1</v>
      </c>
      <c r="D6" s="70" t="s">
        <v>274</v>
      </c>
      <c r="E6" s="70" t="s">
        <v>279</v>
      </c>
      <c r="F6" s="70" t="s">
        <v>400</v>
      </c>
      <c r="G6" s="70">
        <v>5</v>
      </c>
      <c r="H6" s="70" t="s">
        <v>276</v>
      </c>
      <c r="I6" s="70" t="s">
        <v>398</v>
      </c>
    </row>
    <row r="7" spans="1:9" x14ac:dyDescent="0.15">
      <c r="A7" s="70" t="s">
        <v>47</v>
      </c>
      <c r="B7" s="70" t="s">
        <v>401</v>
      </c>
      <c r="C7" s="70">
        <v>1</v>
      </c>
      <c r="D7" s="70" t="s">
        <v>274</v>
      </c>
      <c r="E7" s="70" t="s">
        <v>275</v>
      </c>
      <c r="F7" s="70" t="s">
        <v>396</v>
      </c>
      <c r="G7" s="70">
        <v>2</v>
      </c>
      <c r="H7" s="70" t="s">
        <v>283</v>
      </c>
      <c r="I7" s="70" t="s">
        <v>402</v>
      </c>
    </row>
    <row r="8" spans="1:9" x14ac:dyDescent="0.15">
      <c r="A8" s="70" t="s">
        <v>403</v>
      </c>
      <c r="B8" s="70" t="s">
        <v>401</v>
      </c>
      <c r="C8" s="70">
        <v>1</v>
      </c>
      <c r="D8" s="70" t="s">
        <v>274</v>
      </c>
      <c r="E8" s="70" t="s">
        <v>287</v>
      </c>
      <c r="F8" s="70" t="s">
        <v>404</v>
      </c>
      <c r="G8" s="70">
        <v>2</v>
      </c>
      <c r="H8" s="70" t="s">
        <v>283</v>
      </c>
      <c r="I8" s="70" t="s">
        <v>402</v>
      </c>
    </row>
    <row r="9" spans="1:9" x14ac:dyDescent="0.15">
      <c r="A9" s="70" t="s">
        <v>74</v>
      </c>
      <c r="B9" s="70" t="s">
        <v>405</v>
      </c>
      <c r="C9" s="70">
        <v>1</v>
      </c>
      <c r="D9" s="70" t="s">
        <v>274</v>
      </c>
      <c r="E9" s="70" t="s">
        <v>279</v>
      </c>
      <c r="F9" s="70" t="s">
        <v>400</v>
      </c>
      <c r="G9" s="70">
        <v>2</v>
      </c>
      <c r="H9" s="70" t="s">
        <v>283</v>
      </c>
      <c r="I9" s="70" t="s">
        <v>402</v>
      </c>
    </row>
    <row r="10" spans="1:9" x14ac:dyDescent="0.15">
      <c r="A10" s="70" t="s">
        <v>406</v>
      </c>
      <c r="B10" s="70" t="s">
        <v>405</v>
      </c>
      <c r="C10" s="70">
        <v>1</v>
      </c>
      <c r="D10" s="70" t="s">
        <v>274</v>
      </c>
      <c r="E10" s="70" t="s">
        <v>309</v>
      </c>
      <c r="F10" s="70" t="s">
        <v>407</v>
      </c>
      <c r="G10" s="70">
        <v>2</v>
      </c>
      <c r="H10" s="70" t="s">
        <v>283</v>
      </c>
      <c r="I10" s="70" t="s">
        <v>402</v>
      </c>
    </row>
    <row r="11" spans="1:9" x14ac:dyDescent="0.15">
      <c r="A11" s="70" t="s">
        <v>75</v>
      </c>
      <c r="B11" s="70" t="s">
        <v>273</v>
      </c>
      <c r="C11" s="70">
        <v>1</v>
      </c>
      <c r="D11" s="70" t="s">
        <v>274</v>
      </c>
      <c r="E11" s="70" t="s">
        <v>275</v>
      </c>
      <c r="F11" s="70" t="s">
        <v>396</v>
      </c>
      <c r="G11" s="70">
        <v>1</v>
      </c>
      <c r="H11" s="70" t="s">
        <v>276</v>
      </c>
      <c r="I11" s="70" t="s">
        <v>277</v>
      </c>
    </row>
    <row r="12" spans="1:9" x14ac:dyDescent="0.15">
      <c r="A12" s="70" t="s">
        <v>72</v>
      </c>
      <c r="B12" s="70" t="s">
        <v>408</v>
      </c>
      <c r="C12" s="70" t="s">
        <v>293</v>
      </c>
      <c r="D12" s="70" t="s">
        <v>294</v>
      </c>
      <c r="E12" s="70" t="s">
        <v>292</v>
      </c>
      <c r="F12" s="70" t="s">
        <v>394</v>
      </c>
      <c r="G12" s="70">
        <v>3</v>
      </c>
      <c r="H12" s="70" t="s">
        <v>283</v>
      </c>
      <c r="I12" s="70" t="s">
        <v>295</v>
      </c>
    </row>
    <row r="13" spans="1:9" x14ac:dyDescent="0.15">
      <c r="A13" s="70" t="s">
        <v>73</v>
      </c>
      <c r="B13" s="70" t="s">
        <v>409</v>
      </c>
      <c r="C13" s="70">
        <v>1</v>
      </c>
      <c r="D13" s="70" t="s">
        <v>274</v>
      </c>
      <c r="E13" s="70" t="s">
        <v>275</v>
      </c>
      <c r="F13" s="70" t="s">
        <v>396</v>
      </c>
      <c r="G13" s="70">
        <v>3</v>
      </c>
      <c r="H13" s="70" t="s">
        <v>283</v>
      </c>
      <c r="I13" s="70" t="s">
        <v>284</v>
      </c>
    </row>
    <row r="14" spans="1:9" x14ac:dyDescent="0.15">
      <c r="A14" s="70" t="s">
        <v>286</v>
      </c>
      <c r="B14" s="70" t="s">
        <v>409</v>
      </c>
      <c r="C14" s="70">
        <v>1</v>
      </c>
      <c r="D14" s="70" t="s">
        <v>274</v>
      </c>
      <c r="E14" s="70" t="s">
        <v>287</v>
      </c>
      <c r="F14" s="70" t="s">
        <v>404</v>
      </c>
      <c r="G14" s="70">
        <v>3</v>
      </c>
      <c r="H14" s="70" t="s">
        <v>283</v>
      </c>
      <c r="I14" s="70" t="s">
        <v>284</v>
      </c>
    </row>
    <row r="15" spans="1:9" x14ac:dyDescent="0.15">
      <c r="A15" s="70" t="s">
        <v>288</v>
      </c>
      <c r="B15" s="70" t="s">
        <v>409</v>
      </c>
      <c r="C15" s="70">
        <v>1</v>
      </c>
      <c r="D15" s="70" t="s">
        <v>274</v>
      </c>
      <c r="E15" s="70" t="s">
        <v>279</v>
      </c>
      <c r="F15" s="70" t="s">
        <v>400</v>
      </c>
      <c r="G15" s="70">
        <v>3</v>
      </c>
      <c r="H15" s="70" t="s">
        <v>283</v>
      </c>
      <c r="I15" s="70" t="s">
        <v>284</v>
      </c>
    </row>
    <row r="16" spans="1:9" x14ac:dyDescent="0.15">
      <c r="A16" s="70" t="s">
        <v>76</v>
      </c>
      <c r="B16" s="70" t="s">
        <v>410</v>
      </c>
      <c r="C16" s="70">
        <v>1</v>
      </c>
      <c r="D16" s="70" t="s">
        <v>274</v>
      </c>
      <c r="E16" s="70" t="s">
        <v>275</v>
      </c>
      <c r="F16" s="70" t="s">
        <v>396</v>
      </c>
      <c r="G16" s="70">
        <v>3</v>
      </c>
      <c r="H16" s="70" t="s">
        <v>280</v>
      </c>
      <c r="I16" s="70" t="s">
        <v>411</v>
      </c>
    </row>
    <row r="17" spans="1:9" x14ac:dyDescent="0.15">
      <c r="A17" s="70" t="s">
        <v>291</v>
      </c>
      <c r="B17" s="70" t="s">
        <v>410</v>
      </c>
      <c r="C17" s="70">
        <v>1</v>
      </c>
      <c r="D17" s="70" t="s">
        <v>274</v>
      </c>
      <c r="E17" s="70" t="s">
        <v>287</v>
      </c>
      <c r="F17" s="70" t="s">
        <v>404</v>
      </c>
      <c r="G17" s="70">
        <v>3</v>
      </c>
      <c r="H17" s="70" t="s">
        <v>280</v>
      </c>
      <c r="I17" s="70" t="s">
        <v>411</v>
      </c>
    </row>
    <row r="18" spans="1:9" x14ac:dyDescent="0.15">
      <c r="A18" s="70" t="s">
        <v>413</v>
      </c>
      <c r="B18" s="70" t="s">
        <v>410</v>
      </c>
      <c r="C18" s="70">
        <v>1</v>
      </c>
      <c r="D18" s="70" t="s">
        <v>274</v>
      </c>
      <c r="E18" s="70" t="s">
        <v>279</v>
      </c>
      <c r="F18" s="70" t="s">
        <v>400</v>
      </c>
      <c r="G18" s="70">
        <v>3</v>
      </c>
      <c r="H18" s="70" t="s">
        <v>280</v>
      </c>
      <c r="I18" s="70" t="s">
        <v>411</v>
      </c>
    </row>
    <row r="19" spans="1:9" x14ac:dyDescent="0.15">
      <c r="A19" s="70" t="s">
        <v>77</v>
      </c>
      <c r="B19" s="70" t="s">
        <v>414</v>
      </c>
      <c r="C19" s="70">
        <v>1</v>
      </c>
      <c r="D19" s="70" t="s">
        <v>274</v>
      </c>
      <c r="E19" s="70" t="s">
        <v>275</v>
      </c>
      <c r="F19" s="70" t="s">
        <v>396</v>
      </c>
      <c r="G19" s="70">
        <v>2</v>
      </c>
      <c r="H19" s="70" t="s">
        <v>280</v>
      </c>
      <c r="I19" s="70" t="s">
        <v>412</v>
      </c>
    </row>
    <row r="20" spans="1:9" x14ac:dyDescent="0.15">
      <c r="A20" s="70" t="s">
        <v>296</v>
      </c>
      <c r="B20" s="70" t="s">
        <v>305</v>
      </c>
      <c r="C20" s="70">
        <v>2</v>
      </c>
      <c r="D20" s="70" t="s">
        <v>297</v>
      </c>
      <c r="E20" s="70" t="s">
        <v>279</v>
      </c>
      <c r="F20" s="70" t="s">
        <v>400</v>
      </c>
      <c r="G20" s="70">
        <v>1</v>
      </c>
      <c r="H20" s="70" t="s">
        <v>280</v>
      </c>
      <c r="I20" s="70" t="s">
        <v>306</v>
      </c>
    </row>
    <row r="21" spans="1:9" x14ac:dyDescent="0.15">
      <c r="A21" s="70" t="s">
        <v>298</v>
      </c>
      <c r="B21" s="70" t="s">
        <v>415</v>
      </c>
      <c r="C21" s="70">
        <v>2</v>
      </c>
      <c r="D21" s="70" t="s">
        <v>297</v>
      </c>
      <c r="E21" s="70" t="s">
        <v>275</v>
      </c>
      <c r="F21" s="70" t="s">
        <v>396</v>
      </c>
      <c r="G21" s="70">
        <v>1</v>
      </c>
      <c r="H21" s="70" t="s">
        <v>283</v>
      </c>
      <c r="I21" s="70" t="s">
        <v>303</v>
      </c>
    </row>
    <row r="22" spans="1:9" x14ac:dyDescent="0.15">
      <c r="A22" s="70" t="s">
        <v>300</v>
      </c>
      <c r="B22" s="70" t="s">
        <v>416</v>
      </c>
      <c r="C22" s="70">
        <v>2</v>
      </c>
      <c r="D22" s="70" t="s">
        <v>297</v>
      </c>
      <c r="E22" s="70" t="s">
        <v>275</v>
      </c>
      <c r="F22" s="70" t="s">
        <v>396</v>
      </c>
      <c r="G22" s="70">
        <v>2</v>
      </c>
      <c r="H22" s="70" t="s">
        <v>283</v>
      </c>
      <c r="I22" s="70" t="s">
        <v>417</v>
      </c>
    </row>
    <row r="23" spans="1:9" x14ac:dyDescent="0.15">
      <c r="A23" s="70" t="s">
        <v>418</v>
      </c>
      <c r="B23" s="70" t="s">
        <v>416</v>
      </c>
      <c r="C23" s="70">
        <v>2</v>
      </c>
      <c r="D23" s="70" t="s">
        <v>297</v>
      </c>
      <c r="E23" s="70" t="s">
        <v>292</v>
      </c>
      <c r="F23" s="70" t="s">
        <v>394</v>
      </c>
      <c r="G23" s="70">
        <v>2</v>
      </c>
      <c r="H23" s="70" t="s">
        <v>283</v>
      </c>
      <c r="I23" s="70" t="s">
        <v>417</v>
      </c>
    </row>
    <row r="24" spans="1:9" x14ac:dyDescent="0.15">
      <c r="A24" s="70" t="s">
        <v>48</v>
      </c>
      <c r="B24" s="70" t="s">
        <v>79</v>
      </c>
      <c r="C24" s="70">
        <v>2</v>
      </c>
      <c r="D24" s="70" t="s">
        <v>297</v>
      </c>
      <c r="E24" s="70" t="s">
        <v>292</v>
      </c>
      <c r="F24" s="70" t="s">
        <v>394</v>
      </c>
      <c r="G24" s="70">
        <v>2</v>
      </c>
      <c r="H24" s="70" t="s">
        <v>283</v>
      </c>
      <c r="I24" s="70" t="s">
        <v>304</v>
      </c>
    </row>
    <row r="25" spans="1:9" x14ac:dyDescent="0.15">
      <c r="A25" s="70" t="s">
        <v>49</v>
      </c>
      <c r="B25" s="70" t="s">
        <v>419</v>
      </c>
      <c r="C25" s="70">
        <v>2</v>
      </c>
      <c r="D25" s="70" t="s">
        <v>297</v>
      </c>
      <c r="E25" s="70" t="s">
        <v>287</v>
      </c>
      <c r="F25" s="70" t="s">
        <v>404</v>
      </c>
      <c r="G25" s="70">
        <v>2</v>
      </c>
      <c r="H25" s="70" t="s">
        <v>280</v>
      </c>
      <c r="I25" s="70" t="s">
        <v>307</v>
      </c>
    </row>
    <row r="26" spans="1:9" x14ac:dyDescent="0.15">
      <c r="A26" s="70" t="s">
        <v>62</v>
      </c>
      <c r="B26" s="70" t="s">
        <v>301</v>
      </c>
      <c r="C26" s="70">
        <v>2</v>
      </c>
      <c r="D26" s="70" t="s">
        <v>297</v>
      </c>
      <c r="E26" s="70" t="s">
        <v>275</v>
      </c>
      <c r="F26" s="70" t="s">
        <v>396</v>
      </c>
      <c r="G26" s="70">
        <v>1</v>
      </c>
      <c r="H26" s="70" t="s">
        <v>283</v>
      </c>
      <c r="I26" s="70" t="s">
        <v>302</v>
      </c>
    </row>
    <row r="27" spans="1:9" x14ac:dyDescent="0.15">
      <c r="A27" s="70" t="s">
        <v>63</v>
      </c>
      <c r="B27" s="70" t="s">
        <v>420</v>
      </c>
      <c r="C27" s="70">
        <v>2</v>
      </c>
      <c r="D27" s="70" t="s">
        <v>297</v>
      </c>
      <c r="E27" s="70" t="s">
        <v>275</v>
      </c>
      <c r="F27" s="70" t="s">
        <v>396</v>
      </c>
      <c r="G27" s="70">
        <v>4</v>
      </c>
      <c r="H27" s="70" t="s">
        <v>280</v>
      </c>
      <c r="I27" s="70" t="s">
        <v>421</v>
      </c>
    </row>
    <row r="28" spans="1:9" x14ac:dyDescent="0.15">
      <c r="A28" s="70" t="s">
        <v>64</v>
      </c>
      <c r="B28" s="70" t="s">
        <v>68</v>
      </c>
      <c r="C28" s="70">
        <v>2</v>
      </c>
      <c r="D28" s="70" t="s">
        <v>297</v>
      </c>
      <c r="E28" s="70" t="s">
        <v>275</v>
      </c>
      <c r="F28" s="70" t="s">
        <v>396</v>
      </c>
      <c r="G28" s="70">
        <v>2</v>
      </c>
      <c r="H28" s="70" t="s">
        <v>283</v>
      </c>
      <c r="I28" s="70" t="s">
        <v>422</v>
      </c>
    </row>
    <row r="29" spans="1:9" x14ac:dyDescent="0.15">
      <c r="A29" s="70" t="s">
        <v>308</v>
      </c>
      <c r="B29" s="70" t="s">
        <v>68</v>
      </c>
      <c r="C29" s="70">
        <v>2</v>
      </c>
      <c r="D29" s="70" t="s">
        <v>297</v>
      </c>
      <c r="E29" s="70" t="s">
        <v>279</v>
      </c>
      <c r="F29" s="70" t="s">
        <v>400</v>
      </c>
      <c r="G29" s="70">
        <v>2</v>
      </c>
      <c r="H29" s="70" t="s">
        <v>283</v>
      </c>
      <c r="I29" s="70" t="s">
        <v>422</v>
      </c>
    </row>
    <row r="30" spans="1:9" x14ac:dyDescent="0.15">
      <c r="A30" s="70" t="s">
        <v>65</v>
      </c>
      <c r="B30" s="70" t="s">
        <v>80</v>
      </c>
      <c r="C30" s="70">
        <v>2</v>
      </c>
      <c r="D30" s="70" t="s">
        <v>297</v>
      </c>
      <c r="E30" s="70" t="s">
        <v>279</v>
      </c>
      <c r="F30" s="70" t="s">
        <v>400</v>
      </c>
      <c r="G30" s="70">
        <v>1</v>
      </c>
      <c r="H30" s="70" t="s">
        <v>280</v>
      </c>
      <c r="I30" s="70" t="s">
        <v>299</v>
      </c>
    </row>
    <row r="31" spans="1:9" x14ac:dyDescent="0.15">
      <c r="A31" s="70" t="s">
        <v>423</v>
      </c>
      <c r="B31" s="70" t="s">
        <v>424</v>
      </c>
      <c r="C31" s="70">
        <v>2</v>
      </c>
      <c r="D31" s="70" t="s">
        <v>297</v>
      </c>
      <c r="E31" s="70" t="s">
        <v>275</v>
      </c>
      <c r="F31" s="70" t="s">
        <v>396</v>
      </c>
      <c r="G31" s="70">
        <v>2</v>
      </c>
      <c r="H31" s="70" t="s">
        <v>280</v>
      </c>
      <c r="I31" s="70" t="s">
        <v>425</v>
      </c>
    </row>
    <row r="32" spans="1:9" x14ac:dyDescent="0.15">
      <c r="A32" s="70" t="s">
        <v>310</v>
      </c>
      <c r="B32" s="70" t="s">
        <v>426</v>
      </c>
      <c r="C32" s="70">
        <v>3</v>
      </c>
      <c r="D32" s="70" t="s">
        <v>312</v>
      </c>
      <c r="E32" s="70" t="s">
        <v>279</v>
      </c>
      <c r="F32" s="70" t="s">
        <v>400</v>
      </c>
      <c r="G32" s="70">
        <v>2</v>
      </c>
      <c r="H32" s="70" t="s">
        <v>427</v>
      </c>
      <c r="I32" s="70" t="s">
        <v>428</v>
      </c>
    </row>
    <row r="33" spans="1:9" x14ac:dyDescent="0.15">
      <c r="A33" s="70" t="s">
        <v>85</v>
      </c>
      <c r="B33" s="70" t="s">
        <v>315</v>
      </c>
      <c r="C33" s="70">
        <v>3</v>
      </c>
      <c r="D33" s="70" t="s">
        <v>312</v>
      </c>
      <c r="E33" s="70" t="s">
        <v>292</v>
      </c>
      <c r="F33" s="70" t="s">
        <v>394</v>
      </c>
      <c r="G33" s="70">
        <v>2</v>
      </c>
      <c r="H33" s="70" t="s">
        <v>283</v>
      </c>
      <c r="I33" s="70" t="s">
        <v>316</v>
      </c>
    </row>
    <row r="34" spans="1:9" x14ac:dyDescent="0.15">
      <c r="A34" s="70" t="s">
        <v>50</v>
      </c>
      <c r="B34" s="70" t="s">
        <v>317</v>
      </c>
      <c r="C34" s="70">
        <v>3</v>
      </c>
      <c r="D34" s="70" t="s">
        <v>312</v>
      </c>
      <c r="E34" s="70" t="s">
        <v>287</v>
      </c>
      <c r="F34" s="70" t="s">
        <v>404</v>
      </c>
      <c r="G34" s="70">
        <v>4</v>
      </c>
      <c r="H34" s="70" t="s">
        <v>280</v>
      </c>
      <c r="I34" s="70" t="s">
        <v>318</v>
      </c>
    </row>
    <row r="35" spans="1:9" x14ac:dyDescent="0.15">
      <c r="A35" s="70" t="s">
        <v>51</v>
      </c>
      <c r="B35" s="70" t="s">
        <v>311</v>
      </c>
      <c r="C35" s="70">
        <v>3</v>
      </c>
      <c r="D35" s="70" t="s">
        <v>312</v>
      </c>
      <c r="E35" s="70" t="s">
        <v>275</v>
      </c>
      <c r="F35" s="70" t="s">
        <v>396</v>
      </c>
      <c r="G35" s="70">
        <v>2</v>
      </c>
      <c r="H35" s="70" t="s">
        <v>283</v>
      </c>
      <c r="I35" s="70" t="s">
        <v>313</v>
      </c>
    </row>
    <row r="36" spans="1:9" x14ac:dyDescent="0.15">
      <c r="A36" s="70" t="s">
        <v>314</v>
      </c>
      <c r="B36" s="70" t="s">
        <v>81</v>
      </c>
      <c r="C36" s="70">
        <v>3</v>
      </c>
      <c r="D36" s="70" t="s">
        <v>312</v>
      </c>
      <c r="E36" s="70" t="s">
        <v>275</v>
      </c>
      <c r="F36" s="70" t="s">
        <v>396</v>
      </c>
      <c r="G36" s="70">
        <v>6</v>
      </c>
      <c r="H36" s="70" t="s">
        <v>283</v>
      </c>
      <c r="I36" s="70" t="s">
        <v>323</v>
      </c>
    </row>
    <row r="37" spans="1:9" x14ac:dyDescent="0.15">
      <c r="A37" s="70" t="s">
        <v>429</v>
      </c>
      <c r="B37" s="70" t="s">
        <v>81</v>
      </c>
      <c r="C37" s="70">
        <v>3</v>
      </c>
      <c r="D37" s="70" t="s">
        <v>312</v>
      </c>
      <c r="E37" s="70" t="s">
        <v>292</v>
      </c>
      <c r="F37" s="70" t="s">
        <v>394</v>
      </c>
      <c r="G37" s="70">
        <v>6</v>
      </c>
      <c r="H37" s="70" t="s">
        <v>283</v>
      </c>
      <c r="I37" s="70" t="s">
        <v>323</v>
      </c>
    </row>
    <row r="38" spans="1:9" x14ac:dyDescent="0.15">
      <c r="A38" s="70" t="s">
        <v>52</v>
      </c>
      <c r="B38" s="70" t="s">
        <v>430</v>
      </c>
      <c r="C38" s="70">
        <v>3</v>
      </c>
      <c r="D38" s="70" t="s">
        <v>312</v>
      </c>
      <c r="E38" s="70" t="s">
        <v>275</v>
      </c>
      <c r="F38" s="70" t="s">
        <v>396</v>
      </c>
      <c r="G38" s="70">
        <v>2</v>
      </c>
      <c r="H38" s="70" t="s">
        <v>283</v>
      </c>
      <c r="I38" s="70" t="s">
        <v>431</v>
      </c>
    </row>
    <row r="39" spans="1:9" x14ac:dyDescent="0.15">
      <c r="A39" s="70" t="s">
        <v>53</v>
      </c>
      <c r="B39" s="70" t="s">
        <v>432</v>
      </c>
      <c r="C39" s="70">
        <v>3</v>
      </c>
      <c r="D39" s="70" t="s">
        <v>312</v>
      </c>
      <c r="E39" s="70" t="s">
        <v>275</v>
      </c>
      <c r="F39" s="70" t="s">
        <v>396</v>
      </c>
      <c r="G39" s="70">
        <v>3</v>
      </c>
      <c r="H39" s="70" t="s">
        <v>283</v>
      </c>
      <c r="I39" s="70" t="s">
        <v>433</v>
      </c>
    </row>
    <row r="40" spans="1:9" x14ac:dyDescent="0.15">
      <c r="A40" s="70" t="s">
        <v>54</v>
      </c>
      <c r="B40" s="70" t="s">
        <v>321</v>
      </c>
      <c r="C40" s="70">
        <v>3</v>
      </c>
      <c r="D40" s="70" t="s">
        <v>312</v>
      </c>
      <c r="E40" s="70" t="s">
        <v>279</v>
      </c>
      <c r="F40" s="70" t="s">
        <v>400</v>
      </c>
      <c r="G40" s="70">
        <v>4</v>
      </c>
      <c r="H40" s="70" t="s">
        <v>280</v>
      </c>
      <c r="I40" s="70" t="s">
        <v>322</v>
      </c>
    </row>
    <row r="41" spans="1:9" x14ac:dyDescent="0.15">
      <c r="A41" s="70" t="s">
        <v>69</v>
      </c>
      <c r="B41" s="70" t="s">
        <v>434</v>
      </c>
      <c r="C41" s="70">
        <v>3</v>
      </c>
      <c r="D41" s="70" t="s">
        <v>312</v>
      </c>
      <c r="E41" s="70" t="s">
        <v>279</v>
      </c>
      <c r="F41" s="70" t="s">
        <v>400</v>
      </c>
      <c r="G41" s="70">
        <v>2</v>
      </c>
      <c r="H41" s="70" t="s">
        <v>280</v>
      </c>
      <c r="I41" s="70" t="s">
        <v>435</v>
      </c>
    </row>
    <row r="42" spans="1:9" x14ac:dyDescent="0.15">
      <c r="A42" s="70" t="s">
        <v>55</v>
      </c>
      <c r="B42" s="70" t="s">
        <v>436</v>
      </c>
      <c r="C42" s="70">
        <v>3</v>
      </c>
      <c r="D42" s="70" t="s">
        <v>312</v>
      </c>
      <c r="E42" s="70" t="s">
        <v>292</v>
      </c>
      <c r="F42" s="70" t="s">
        <v>394</v>
      </c>
      <c r="G42" s="70">
        <v>3</v>
      </c>
      <c r="H42" s="70" t="s">
        <v>280</v>
      </c>
      <c r="I42" s="70" t="s">
        <v>437</v>
      </c>
    </row>
    <row r="43" spans="1:9" x14ac:dyDescent="0.15">
      <c r="A43" s="70" t="s">
        <v>78</v>
      </c>
      <c r="B43" s="70" t="s">
        <v>438</v>
      </c>
      <c r="C43" s="70">
        <v>3</v>
      </c>
      <c r="D43" s="70" t="s">
        <v>312</v>
      </c>
      <c r="E43" s="70" t="s">
        <v>279</v>
      </c>
      <c r="F43" s="70" t="s">
        <v>400</v>
      </c>
      <c r="G43" s="70">
        <v>4</v>
      </c>
      <c r="H43" s="70" t="s">
        <v>283</v>
      </c>
      <c r="I43" s="70" t="s">
        <v>439</v>
      </c>
    </row>
    <row r="44" spans="1:9" x14ac:dyDescent="0.15">
      <c r="A44" s="70" t="s">
        <v>324</v>
      </c>
      <c r="B44" s="70" t="s">
        <v>319</v>
      </c>
      <c r="C44" s="70">
        <v>3</v>
      </c>
      <c r="D44" s="70" t="s">
        <v>312</v>
      </c>
      <c r="E44" s="70" t="s">
        <v>279</v>
      </c>
      <c r="F44" s="70" t="s">
        <v>400</v>
      </c>
      <c r="G44" s="70">
        <v>2</v>
      </c>
      <c r="H44" s="70" t="s">
        <v>283</v>
      </c>
      <c r="I44" s="70" t="s">
        <v>320</v>
      </c>
    </row>
    <row r="45" spans="1:9" x14ac:dyDescent="0.15">
      <c r="A45" s="70" t="s">
        <v>325</v>
      </c>
      <c r="B45" s="70" t="s">
        <v>330</v>
      </c>
      <c r="C45" s="70">
        <v>4</v>
      </c>
      <c r="D45" s="70" t="s">
        <v>326</v>
      </c>
      <c r="E45" s="70" t="s">
        <v>292</v>
      </c>
      <c r="F45" s="70" t="s">
        <v>394</v>
      </c>
      <c r="G45" s="70">
        <v>2</v>
      </c>
      <c r="H45" s="70" t="s">
        <v>280</v>
      </c>
      <c r="I45" s="70" t="s">
        <v>331</v>
      </c>
    </row>
    <row r="46" spans="1:9" x14ac:dyDescent="0.15">
      <c r="A46" s="70" t="s">
        <v>327</v>
      </c>
      <c r="B46" s="70" t="s">
        <v>440</v>
      </c>
      <c r="C46" s="70">
        <v>4</v>
      </c>
      <c r="D46" s="70" t="s">
        <v>326</v>
      </c>
      <c r="E46" s="70" t="s">
        <v>292</v>
      </c>
      <c r="F46" s="70" t="s">
        <v>394</v>
      </c>
      <c r="G46" s="70">
        <v>4</v>
      </c>
      <c r="H46" s="70" t="s">
        <v>280</v>
      </c>
      <c r="I46" s="70" t="s">
        <v>441</v>
      </c>
    </row>
    <row r="47" spans="1:9" x14ac:dyDescent="0.15">
      <c r="A47" s="70" t="s">
        <v>328</v>
      </c>
      <c r="B47" s="70" t="s">
        <v>442</v>
      </c>
      <c r="C47" s="70">
        <v>4</v>
      </c>
      <c r="D47" s="70" t="s">
        <v>326</v>
      </c>
      <c r="E47" s="70" t="s">
        <v>275</v>
      </c>
      <c r="F47" s="70" t="s">
        <v>396</v>
      </c>
      <c r="G47" s="70" t="s">
        <v>443</v>
      </c>
      <c r="H47" s="70" t="s">
        <v>280</v>
      </c>
      <c r="I47" s="70" t="s">
        <v>345</v>
      </c>
    </row>
    <row r="48" spans="1:9" x14ac:dyDescent="0.15">
      <c r="A48" s="70" t="s">
        <v>66</v>
      </c>
      <c r="B48" s="70" t="s">
        <v>82</v>
      </c>
      <c r="C48" s="70">
        <v>4</v>
      </c>
      <c r="D48" s="70" t="s">
        <v>326</v>
      </c>
      <c r="E48" s="70" t="s">
        <v>279</v>
      </c>
      <c r="F48" s="70" t="s">
        <v>400</v>
      </c>
      <c r="G48" s="70">
        <v>1</v>
      </c>
      <c r="H48" s="70" t="s">
        <v>280</v>
      </c>
      <c r="I48" s="70" t="s">
        <v>329</v>
      </c>
    </row>
    <row r="49" spans="1:9" x14ac:dyDescent="0.15">
      <c r="A49" s="70" t="s">
        <v>56</v>
      </c>
      <c r="B49" s="70" t="s">
        <v>83</v>
      </c>
      <c r="C49" s="70">
        <v>4</v>
      </c>
      <c r="D49" s="70" t="s">
        <v>326</v>
      </c>
      <c r="E49" s="70" t="s">
        <v>275</v>
      </c>
      <c r="F49" s="70" t="s">
        <v>396</v>
      </c>
      <c r="G49" s="70">
        <v>2</v>
      </c>
      <c r="H49" s="70" t="s">
        <v>280</v>
      </c>
      <c r="I49" s="70" t="s">
        <v>444</v>
      </c>
    </row>
    <row r="50" spans="1:9" x14ac:dyDescent="0.15">
      <c r="A50" s="70" t="s">
        <v>57</v>
      </c>
      <c r="B50" s="70" t="s">
        <v>67</v>
      </c>
      <c r="C50" s="70" t="s">
        <v>332</v>
      </c>
      <c r="D50" s="70" t="s">
        <v>333</v>
      </c>
      <c r="E50" s="70" t="s">
        <v>275</v>
      </c>
      <c r="F50" s="70" t="s">
        <v>396</v>
      </c>
      <c r="G50" s="70">
        <v>3</v>
      </c>
      <c r="H50" s="70" t="s">
        <v>283</v>
      </c>
      <c r="I50" s="70" t="s">
        <v>334</v>
      </c>
    </row>
    <row r="51" spans="1:9" x14ac:dyDescent="0.15">
      <c r="A51" s="70" t="s">
        <v>445</v>
      </c>
      <c r="B51" s="70" t="s">
        <v>67</v>
      </c>
      <c r="C51" s="70" t="s">
        <v>332</v>
      </c>
      <c r="D51" s="70" t="s">
        <v>333</v>
      </c>
      <c r="E51" s="70" t="s">
        <v>287</v>
      </c>
      <c r="F51" s="70" t="s">
        <v>404</v>
      </c>
      <c r="G51" s="70">
        <v>3</v>
      </c>
      <c r="H51" s="70" t="s">
        <v>283</v>
      </c>
      <c r="I51" s="70" t="s">
        <v>334</v>
      </c>
    </row>
    <row r="52" spans="1:9" x14ac:dyDescent="0.15">
      <c r="A52" s="70" t="s">
        <v>446</v>
      </c>
      <c r="B52" s="70" t="s">
        <v>67</v>
      </c>
      <c r="C52" s="70" t="s">
        <v>332</v>
      </c>
      <c r="D52" s="70" t="s">
        <v>333</v>
      </c>
      <c r="E52" s="70" t="s">
        <v>279</v>
      </c>
      <c r="F52" s="70" t="s">
        <v>400</v>
      </c>
      <c r="G52" s="70">
        <v>3</v>
      </c>
      <c r="H52" s="70" t="s">
        <v>283</v>
      </c>
      <c r="I52" s="70" t="s">
        <v>334</v>
      </c>
    </row>
    <row r="53" spans="1:9" x14ac:dyDescent="0.15">
      <c r="A53" s="70" t="s">
        <v>335</v>
      </c>
      <c r="B53" s="70" t="s">
        <v>447</v>
      </c>
      <c r="C53" s="70">
        <v>5</v>
      </c>
      <c r="D53" s="70" t="s">
        <v>336</v>
      </c>
      <c r="E53" s="70" t="s">
        <v>279</v>
      </c>
      <c r="F53" s="70" t="s">
        <v>400</v>
      </c>
      <c r="G53" s="70">
        <v>5</v>
      </c>
      <c r="H53" s="70" t="s">
        <v>280</v>
      </c>
      <c r="I53" s="70" t="s">
        <v>342</v>
      </c>
    </row>
    <row r="54" spans="1:9" x14ac:dyDescent="0.15">
      <c r="A54" s="70" t="s">
        <v>448</v>
      </c>
      <c r="B54" s="70" t="s">
        <v>447</v>
      </c>
      <c r="C54" s="70">
        <v>5</v>
      </c>
      <c r="D54" s="70" t="s">
        <v>336</v>
      </c>
      <c r="E54" s="70" t="s">
        <v>287</v>
      </c>
      <c r="F54" s="70" t="s">
        <v>404</v>
      </c>
      <c r="G54" s="70">
        <v>5</v>
      </c>
      <c r="H54" s="70" t="s">
        <v>280</v>
      </c>
      <c r="I54" s="70" t="s">
        <v>342</v>
      </c>
    </row>
    <row r="55" spans="1:9" x14ac:dyDescent="0.15">
      <c r="A55" s="70" t="s">
        <v>338</v>
      </c>
      <c r="B55" s="70" t="s">
        <v>449</v>
      </c>
      <c r="C55" s="70">
        <v>5</v>
      </c>
      <c r="D55" s="70" t="s">
        <v>336</v>
      </c>
      <c r="E55" s="70" t="s">
        <v>279</v>
      </c>
      <c r="F55" s="70" t="s">
        <v>400</v>
      </c>
      <c r="G55" s="70">
        <v>2</v>
      </c>
      <c r="H55" s="70" t="s">
        <v>283</v>
      </c>
      <c r="I55" s="70" t="s">
        <v>337</v>
      </c>
    </row>
    <row r="56" spans="1:9" x14ac:dyDescent="0.15">
      <c r="A56" s="70" t="s">
        <v>340</v>
      </c>
      <c r="B56" s="70" t="s">
        <v>343</v>
      </c>
      <c r="C56" s="70">
        <v>5</v>
      </c>
      <c r="D56" s="70" t="s">
        <v>336</v>
      </c>
      <c r="E56" s="70" t="s">
        <v>275</v>
      </c>
      <c r="F56" s="70" t="s">
        <v>396</v>
      </c>
      <c r="G56" s="70">
        <v>3</v>
      </c>
      <c r="H56" s="70" t="s">
        <v>280</v>
      </c>
      <c r="I56" s="70" t="s">
        <v>450</v>
      </c>
    </row>
    <row r="57" spans="1:9" x14ac:dyDescent="0.15">
      <c r="A57" s="70" t="s">
        <v>451</v>
      </c>
      <c r="B57" s="70" t="s">
        <v>343</v>
      </c>
      <c r="C57" s="70">
        <v>5</v>
      </c>
      <c r="D57" s="70" t="s">
        <v>336</v>
      </c>
      <c r="E57" s="70" t="s">
        <v>287</v>
      </c>
      <c r="F57" s="70" t="s">
        <v>404</v>
      </c>
      <c r="G57" s="70">
        <v>3</v>
      </c>
      <c r="H57" s="70" t="s">
        <v>280</v>
      </c>
      <c r="I57" s="70" t="s">
        <v>450</v>
      </c>
    </row>
    <row r="58" spans="1:9" x14ac:dyDescent="0.15">
      <c r="A58" s="70" t="s">
        <v>452</v>
      </c>
      <c r="B58" s="70" t="s">
        <v>343</v>
      </c>
      <c r="C58" s="70">
        <v>5</v>
      </c>
      <c r="D58" s="70" t="s">
        <v>336</v>
      </c>
      <c r="E58" s="70" t="s">
        <v>279</v>
      </c>
      <c r="F58" s="70" t="s">
        <v>400</v>
      </c>
      <c r="G58" s="70">
        <v>3</v>
      </c>
      <c r="H58" s="70" t="s">
        <v>280</v>
      </c>
      <c r="I58" s="70" t="s">
        <v>450</v>
      </c>
    </row>
    <row r="59" spans="1:9" x14ac:dyDescent="0.15">
      <c r="A59" s="70" t="s">
        <v>58</v>
      </c>
      <c r="B59" s="70" t="s">
        <v>339</v>
      </c>
      <c r="C59" s="70">
        <v>5</v>
      </c>
      <c r="D59" s="70" t="s">
        <v>336</v>
      </c>
      <c r="E59" s="70" t="s">
        <v>275</v>
      </c>
      <c r="F59" s="70" t="s">
        <v>396</v>
      </c>
      <c r="G59" s="70">
        <v>4</v>
      </c>
      <c r="H59" s="70" t="s">
        <v>283</v>
      </c>
      <c r="I59" s="70" t="s">
        <v>453</v>
      </c>
    </row>
    <row r="60" spans="1:9" x14ac:dyDescent="0.15">
      <c r="A60" s="70" t="s">
        <v>59</v>
      </c>
      <c r="B60" s="70" t="s">
        <v>454</v>
      </c>
      <c r="C60" s="70">
        <v>5</v>
      </c>
      <c r="D60" s="70" t="s">
        <v>336</v>
      </c>
      <c r="E60" s="70" t="s">
        <v>292</v>
      </c>
      <c r="F60" s="70" t="s">
        <v>394</v>
      </c>
      <c r="G60" s="70">
        <v>2</v>
      </c>
      <c r="H60" s="70" t="s">
        <v>280</v>
      </c>
      <c r="I60" s="70" t="s">
        <v>455</v>
      </c>
    </row>
    <row r="61" spans="1:9" x14ac:dyDescent="0.15">
      <c r="A61" s="70" t="s">
        <v>60</v>
      </c>
      <c r="B61" s="70" t="s">
        <v>456</v>
      </c>
      <c r="C61" s="70">
        <v>5</v>
      </c>
      <c r="D61" s="70" t="s">
        <v>336</v>
      </c>
      <c r="E61" s="70" t="s">
        <v>275</v>
      </c>
      <c r="F61" s="70" t="s">
        <v>396</v>
      </c>
      <c r="G61" s="70">
        <v>2</v>
      </c>
      <c r="H61" s="70" t="s">
        <v>280</v>
      </c>
      <c r="I61" s="70" t="s">
        <v>341</v>
      </c>
    </row>
    <row r="62" spans="1:9" x14ac:dyDescent="0.15">
      <c r="A62" s="70" t="s">
        <v>344</v>
      </c>
      <c r="B62" s="70" t="s">
        <v>347</v>
      </c>
      <c r="C62" s="70">
        <v>6</v>
      </c>
      <c r="D62" s="70" t="s">
        <v>348</v>
      </c>
      <c r="E62" s="70" t="s">
        <v>279</v>
      </c>
      <c r="F62" s="70" t="s">
        <v>400</v>
      </c>
      <c r="G62" s="70">
        <v>10</v>
      </c>
      <c r="H62" s="70" t="s">
        <v>276</v>
      </c>
      <c r="I62" s="70" t="s">
        <v>457</v>
      </c>
    </row>
    <row r="63" spans="1:9" x14ac:dyDescent="0.15">
      <c r="A63" s="70" t="s">
        <v>346</v>
      </c>
      <c r="B63" s="70" t="s">
        <v>458</v>
      </c>
      <c r="C63" s="70">
        <v>7</v>
      </c>
      <c r="D63" s="70" t="s">
        <v>459</v>
      </c>
      <c r="E63" s="70" t="s">
        <v>275</v>
      </c>
      <c r="F63" s="70" t="s">
        <v>396</v>
      </c>
      <c r="G63" s="70">
        <v>2</v>
      </c>
      <c r="H63" s="70" t="s">
        <v>280</v>
      </c>
      <c r="I63" s="70" t="s">
        <v>460</v>
      </c>
    </row>
    <row r="64" spans="1:9" x14ac:dyDescent="0.15">
      <c r="A64" s="70" t="s">
        <v>461</v>
      </c>
      <c r="B64" s="70" t="s">
        <v>458</v>
      </c>
      <c r="C64" s="70">
        <v>7</v>
      </c>
      <c r="D64" s="70" t="s">
        <v>459</v>
      </c>
      <c r="E64" s="70" t="s">
        <v>279</v>
      </c>
      <c r="F64" s="70" t="s">
        <v>400</v>
      </c>
      <c r="G64" s="70">
        <v>2</v>
      </c>
      <c r="H64" s="70" t="s">
        <v>280</v>
      </c>
      <c r="I64" s="70" t="s">
        <v>460</v>
      </c>
    </row>
    <row r="65" spans="1:9" x14ac:dyDescent="0.15">
      <c r="A65" s="70" t="s">
        <v>462</v>
      </c>
      <c r="B65" s="70" t="s">
        <v>458</v>
      </c>
      <c r="C65" s="70">
        <v>7</v>
      </c>
      <c r="D65" s="70" t="s">
        <v>459</v>
      </c>
      <c r="E65" s="70" t="s">
        <v>292</v>
      </c>
      <c r="F65" s="70" t="s">
        <v>394</v>
      </c>
      <c r="G65" s="70">
        <v>2</v>
      </c>
      <c r="H65" s="70" t="s">
        <v>280</v>
      </c>
      <c r="I65" s="70" t="s">
        <v>460</v>
      </c>
    </row>
    <row r="66" spans="1:9" x14ac:dyDescent="0.15">
      <c r="A66" s="70" t="s">
        <v>463</v>
      </c>
      <c r="B66" s="70" t="s">
        <v>464</v>
      </c>
      <c r="C66" s="70" t="s">
        <v>332</v>
      </c>
      <c r="D66" s="70" t="s">
        <v>333</v>
      </c>
      <c r="E66" s="70" t="s">
        <v>275</v>
      </c>
      <c r="F66" s="70" t="s">
        <v>396</v>
      </c>
      <c r="G66" s="70">
        <v>5</v>
      </c>
      <c r="H66" s="70" t="s">
        <v>283</v>
      </c>
      <c r="I66" s="70" t="s">
        <v>465</v>
      </c>
    </row>
    <row r="67" spans="1:9" x14ac:dyDescent="0.15">
      <c r="B67" s="69"/>
      <c r="D67" s="69"/>
      <c r="E67" s="69"/>
      <c r="G67" s="69"/>
      <c r="H67" s="69"/>
      <c r="I67" s="69"/>
    </row>
    <row r="68" spans="1:9" x14ac:dyDescent="0.15">
      <c r="B68" s="69"/>
      <c r="D68" s="69"/>
      <c r="E68" s="69"/>
      <c r="G68" s="69"/>
      <c r="H68" s="69"/>
      <c r="I68" s="69"/>
    </row>
    <row r="69" spans="1:9" x14ac:dyDescent="0.15">
      <c r="B69" s="69"/>
      <c r="D69" s="69"/>
      <c r="E69" s="69"/>
      <c r="G69" s="69"/>
      <c r="H69" s="69"/>
      <c r="I69" s="69"/>
    </row>
  </sheetData>
  <autoFilter ref="A1:D1" xr:uid="{00000000-0009-0000-0000-000001000000}"/>
  <phoneticPr fontId="3"/>
  <pageMargins left="0.7" right="0.7" top="0.75" bottom="0.75" header="0.3" footer="0.3"/>
  <pageSetup paperSize="9" scale="9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64"/>
  <sheetViews>
    <sheetView workbookViewId="0">
      <selection activeCell="H19" sqref="H19"/>
    </sheetView>
  </sheetViews>
  <sheetFormatPr defaultRowHeight="13.5" x14ac:dyDescent="0.15"/>
  <cols>
    <col min="2" max="2" width="9" style="6"/>
  </cols>
  <sheetData>
    <row r="1" spans="1:2" x14ac:dyDescent="0.15">
      <c r="A1" t="s">
        <v>198</v>
      </c>
      <c r="B1" s="6" t="s">
        <v>111</v>
      </c>
    </row>
    <row r="2" spans="1:2" x14ac:dyDescent="0.15">
      <c r="A2" t="s">
        <v>199</v>
      </c>
      <c r="B2" s="6" t="s">
        <v>147</v>
      </c>
    </row>
    <row r="3" spans="1:2" x14ac:dyDescent="0.15">
      <c r="A3" t="s">
        <v>200</v>
      </c>
      <c r="B3" s="6" t="s">
        <v>112</v>
      </c>
    </row>
    <row r="4" spans="1:2" x14ac:dyDescent="0.15">
      <c r="A4" t="s">
        <v>201</v>
      </c>
      <c r="B4" s="6" t="s">
        <v>113</v>
      </c>
    </row>
    <row r="5" spans="1:2" x14ac:dyDescent="0.15">
      <c r="A5" t="s">
        <v>202</v>
      </c>
      <c r="B5" s="6" t="s">
        <v>114</v>
      </c>
    </row>
    <row r="6" spans="1:2" x14ac:dyDescent="0.15">
      <c r="A6" t="s">
        <v>203</v>
      </c>
      <c r="B6" s="6" t="s">
        <v>115</v>
      </c>
    </row>
    <row r="7" spans="1:2" x14ac:dyDescent="0.15">
      <c r="A7" t="s">
        <v>204</v>
      </c>
      <c r="B7" s="6" t="s">
        <v>116</v>
      </c>
    </row>
    <row r="8" spans="1:2" x14ac:dyDescent="0.15">
      <c r="A8" t="s">
        <v>205</v>
      </c>
      <c r="B8" s="6" t="s">
        <v>117</v>
      </c>
    </row>
    <row r="9" spans="1:2" x14ac:dyDescent="0.15">
      <c r="A9" t="s">
        <v>206</v>
      </c>
      <c r="B9" s="6" t="s">
        <v>118</v>
      </c>
    </row>
    <row r="10" spans="1:2" x14ac:dyDescent="0.15">
      <c r="A10" t="s">
        <v>207</v>
      </c>
      <c r="B10" s="6" t="s">
        <v>119</v>
      </c>
    </row>
    <row r="11" spans="1:2" x14ac:dyDescent="0.15">
      <c r="A11" t="s">
        <v>208</v>
      </c>
      <c r="B11" s="6" t="s">
        <v>120</v>
      </c>
    </row>
    <row r="12" spans="1:2" x14ac:dyDescent="0.15">
      <c r="A12" t="s">
        <v>209</v>
      </c>
      <c r="B12" s="6" t="s">
        <v>121</v>
      </c>
    </row>
    <row r="13" spans="1:2" x14ac:dyDescent="0.15">
      <c r="A13" t="s">
        <v>210</v>
      </c>
      <c r="B13" s="6" t="s">
        <v>122</v>
      </c>
    </row>
    <row r="14" spans="1:2" x14ac:dyDescent="0.15">
      <c r="A14" t="s">
        <v>211</v>
      </c>
      <c r="B14" s="6" t="s">
        <v>123</v>
      </c>
    </row>
    <row r="15" spans="1:2" x14ac:dyDescent="0.15">
      <c r="A15" t="s">
        <v>212</v>
      </c>
      <c r="B15" s="6" t="s">
        <v>124</v>
      </c>
    </row>
    <row r="16" spans="1:2" x14ac:dyDescent="0.15">
      <c r="A16" t="s">
        <v>213</v>
      </c>
      <c r="B16" s="6" t="s">
        <v>125</v>
      </c>
    </row>
    <row r="17" spans="1:2" x14ac:dyDescent="0.15">
      <c r="A17" t="s">
        <v>214</v>
      </c>
      <c r="B17" s="6" t="s">
        <v>126</v>
      </c>
    </row>
    <row r="18" spans="1:2" x14ac:dyDescent="0.15">
      <c r="A18" t="s">
        <v>215</v>
      </c>
      <c r="B18" s="6" t="s">
        <v>127</v>
      </c>
    </row>
    <row r="19" spans="1:2" x14ac:dyDescent="0.15">
      <c r="A19" t="s">
        <v>216</v>
      </c>
      <c r="B19" s="6" t="s">
        <v>128</v>
      </c>
    </row>
    <row r="20" spans="1:2" x14ac:dyDescent="0.15">
      <c r="A20" t="s">
        <v>217</v>
      </c>
      <c r="B20" s="6" t="s">
        <v>129</v>
      </c>
    </row>
    <row r="21" spans="1:2" x14ac:dyDescent="0.15">
      <c r="A21" t="s">
        <v>218</v>
      </c>
      <c r="B21" s="6" t="s">
        <v>130</v>
      </c>
    </row>
    <row r="22" spans="1:2" x14ac:dyDescent="0.15">
      <c r="A22" t="s">
        <v>219</v>
      </c>
      <c r="B22" s="6" t="s">
        <v>131</v>
      </c>
    </row>
    <row r="23" spans="1:2" x14ac:dyDescent="0.15">
      <c r="A23" t="s">
        <v>220</v>
      </c>
      <c r="B23" s="6" t="s">
        <v>132</v>
      </c>
    </row>
    <row r="24" spans="1:2" x14ac:dyDescent="0.15">
      <c r="A24" t="s">
        <v>221</v>
      </c>
      <c r="B24" s="6" t="s">
        <v>133</v>
      </c>
    </row>
    <row r="25" spans="1:2" x14ac:dyDescent="0.15">
      <c r="A25" t="s">
        <v>222</v>
      </c>
      <c r="B25" s="6" t="s">
        <v>134</v>
      </c>
    </row>
    <row r="26" spans="1:2" x14ac:dyDescent="0.15">
      <c r="A26" t="s">
        <v>223</v>
      </c>
      <c r="B26" s="6" t="s">
        <v>135</v>
      </c>
    </row>
    <row r="27" spans="1:2" x14ac:dyDescent="0.15">
      <c r="A27" t="s">
        <v>224</v>
      </c>
      <c r="B27" s="6" t="s">
        <v>136</v>
      </c>
    </row>
    <row r="28" spans="1:2" x14ac:dyDescent="0.15">
      <c r="A28" t="s">
        <v>225</v>
      </c>
      <c r="B28" s="6" t="s">
        <v>137</v>
      </c>
    </row>
    <row r="29" spans="1:2" x14ac:dyDescent="0.15">
      <c r="A29" t="s">
        <v>226</v>
      </c>
      <c r="B29" s="6" t="s">
        <v>138</v>
      </c>
    </row>
    <row r="30" spans="1:2" x14ac:dyDescent="0.15">
      <c r="A30" t="s">
        <v>227</v>
      </c>
      <c r="B30" s="6" t="s">
        <v>139</v>
      </c>
    </row>
    <row r="31" spans="1:2" x14ac:dyDescent="0.15">
      <c r="A31" t="s">
        <v>228</v>
      </c>
      <c r="B31" s="6" t="s">
        <v>140</v>
      </c>
    </row>
    <row r="32" spans="1:2" x14ac:dyDescent="0.15">
      <c r="A32" t="s">
        <v>229</v>
      </c>
      <c r="B32" s="6" t="s">
        <v>141</v>
      </c>
    </row>
    <row r="33" spans="1:2" x14ac:dyDescent="0.15">
      <c r="A33" t="s">
        <v>230</v>
      </c>
      <c r="B33" s="6" t="s">
        <v>142</v>
      </c>
    </row>
    <row r="34" spans="1:2" x14ac:dyDescent="0.15">
      <c r="A34" t="s">
        <v>231</v>
      </c>
      <c r="B34" s="6" t="s">
        <v>143</v>
      </c>
    </row>
    <row r="35" spans="1:2" x14ac:dyDescent="0.15">
      <c r="A35" t="s">
        <v>232</v>
      </c>
      <c r="B35" s="6" t="s">
        <v>144</v>
      </c>
    </row>
    <row r="36" spans="1:2" x14ac:dyDescent="0.15">
      <c r="A36" t="s">
        <v>233</v>
      </c>
      <c r="B36" s="6" t="s">
        <v>145</v>
      </c>
    </row>
    <row r="37" spans="1:2" x14ac:dyDescent="0.15">
      <c r="A37" t="s">
        <v>234</v>
      </c>
      <c r="B37" s="6" t="s">
        <v>146</v>
      </c>
    </row>
    <row r="38" spans="1:2" x14ac:dyDescent="0.15">
      <c r="A38" t="s">
        <v>235</v>
      </c>
      <c r="B38" s="6" t="s">
        <v>148</v>
      </c>
    </row>
    <row r="39" spans="1:2" x14ac:dyDescent="0.15">
      <c r="A39" t="s">
        <v>236</v>
      </c>
      <c r="B39" s="6" t="s">
        <v>149</v>
      </c>
    </row>
    <row r="40" spans="1:2" x14ac:dyDescent="0.15">
      <c r="A40" t="s">
        <v>237</v>
      </c>
      <c r="B40" s="6" t="s">
        <v>150</v>
      </c>
    </row>
    <row r="41" spans="1:2" x14ac:dyDescent="0.15">
      <c r="A41" t="s">
        <v>238</v>
      </c>
      <c r="B41" s="6" t="s">
        <v>151</v>
      </c>
    </row>
    <row r="42" spans="1:2" x14ac:dyDescent="0.15">
      <c r="A42" t="s">
        <v>239</v>
      </c>
      <c r="B42" s="6" t="s">
        <v>152</v>
      </c>
    </row>
    <row r="43" spans="1:2" x14ac:dyDescent="0.15">
      <c r="A43" t="s">
        <v>240</v>
      </c>
      <c r="B43" s="6" t="s">
        <v>153</v>
      </c>
    </row>
    <row r="44" spans="1:2" x14ac:dyDescent="0.15">
      <c r="A44" t="s">
        <v>241</v>
      </c>
      <c r="B44" s="6" t="s">
        <v>154</v>
      </c>
    </row>
    <row r="45" spans="1:2" x14ac:dyDescent="0.15">
      <c r="A45" t="s">
        <v>242</v>
      </c>
      <c r="B45" s="6" t="s">
        <v>155</v>
      </c>
    </row>
    <row r="46" spans="1:2" x14ac:dyDescent="0.15">
      <c r="A46" t="s">
        <v>243</v>
      </c>
      <c r="B46" s="6" t="s">
        <v>156</v>
      </c>
    </row>
    <row r="47" spans="1:2" x14ac:dyDescent="0.15">
      <c r="A47" t="s">
        <v>244</v>
      </c>
      <c r="B47" s="6" t="s">
        <v>157</v>
      </c>
    </row>
    <row r="48" spans="1:2" x14ac:dyDescent="0.15">
      <c r="A48" t="s">
        <v>370</v>
      </c>
      <c r="B48" s="6" t="s">
        <v>158</v>
      </c>
    </row>
    <row r="49" spans="1:2" x14ac:dyDescent="0.15">
      <c r="A49" t="s">
        <v>245</v>
      </c>
      <c r="B49" s="6" t="s">
        <v>159</v>
      </c>
    </row>
    <row r="50" spans="1:2" x14ac:dyDescent="0.15">
      <c r="A50" t="s">
        <v>246</v>
      </c>
      <c r="B50" s="6" t="s">
        <v>160</v>
      </c>
    </row>
    <row r="51" spans="1:2" x14ac:dyDescent="0.15">
      <c r="A51" t="s">
        <v>247</v>
      </c>
      <c r="B51" s="6" t="s">
        <v>161</v>
      </c>
    </row>
    <row r="52" spans="1:2" x14ac:dyDescent="0.15">
      <c r="A52" t="s">
        <v>248</v>
      </c>
      <c r="B52" s="6" t="s">
        <v>162</v>
      </c>
    </row>
    <row r="53" spans="1:2" x14ac:dyDescent="0.15">
      <c r="A53" t="s">
        <v>249</v>
      </c>
      <c r="B53" s="6" t="s">
        <v>163</v>
      </c>
    </row>
    <row r="54" spans="1:2" x14ac:dyDescent="0.15">
      <c r="A54" t="s">
        <v>250</v>
      </c>
      <c r="B54" s="6" t="s">
        <v>164</v>
      </c>
    </row>
    <row r="55" spans="1:2" x14ac:dyDescent="0.15">
      <c r="A55" t="s">
        <v>251</v>
      </c>
      <c r="B55" s="6" t="s">
        <v>165</v>
      </c>
    </row>
    <row r="56" spans="1:2" x14ac:dyDescent="0.15">
      <c r="A56" t="s">
        <v>252</v>
      </c>
      <c r="B56" s="6" t="s">
        <v>166</v>
      </c>
    </row>
    <row r="57" spans="1:2" x14ac:dyDescent="0.15">
      <c r="A57" t="s">
        <v>253</v>
      </c>
      <c r="B57" s="6" t="s">
        <v>167</v>
      </c>
    </row>
    <row r="58" spans="1:2" x14ac:dyDescent="0.15">
      <c r="A58" t="s">
        <v>254</v>
      </c>
      <c r="B58" s="6" t="s">
        <v>168</v>
      </c>
    </row>
    <row r="59" spans="1:2" x14ac:dyDescent="0.15">
      <c r="A59" t="s">
        <v>255</v>
      </c>
      <c r="B59" s="6" t="s">
        <v>169</v>
      </c>
    </row>
    <row r="60" spans="1:2" x14ac:dyDescent="0.15">
      <c r="A60" t="s">
        <v>256</v>
      </c>
      <c r="B60" s="6" t="s">
        <v>170</v>
      </c>
    </row>
    <row r="61" spans="1:2" x14ac:dyDescent="0.15">
      <c r="A61" t="s">
        <v>257</v>
      </c>
      <c r="B61" s="6" t="s">
        <v>171</v>
      </c>
    </row>
    <row r="62" spans="1:2" x14ac:dyDescent="0.15">
      <c r="A62" t="s">
        <v>258</v>
      </c>
      <c r="B62" s="6" t="s">
        <v>172</v>
      </c>
    </row>
    <row r="63" spans="1:2" x14ac:dyDescent="0.15">
      <c r="A63" t="s">
        <v>259</v>
      </c>
      <c r="B63" s="6" t="s">
        <v>173</v>
      </c>
    </row>
    <row r="64" spans="1:2" x14ac:dyDescent="0.15">
      <c r="A64" t="s">
        <v>260</v>
      </c>
      <c r="B64" s="6" t="s">
        <v>371</v>
      </c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F369-BC1F-494F-BC5A-7063F0B43665}">
  <sheetPr codeName="Sheet6"/>
  <dimension ref="A1:E4"/>
  <sheetViews>
    <sheetView workbookViewId="0">
      <selection activeCell="D4" sqref="D4"/>
    </sheetView>
  </sheetViews>
  <sheetFormatPr defaultRowHeight="13.5" x14ac:dyDescent="0.15"/>
  <sheetData>
    <row r="1" spans="1:5" x14ac:dyDescent="0.15">
      <c r="A1" t="s">
        <v>87</v>
      </c>
      <c r="B1">
        <v>1</v>
      </c>
      <c r="D1" t="s">
        <v>196</v>
      </c>
      <c r="E1">
        <v>1</v>
      </c>
    </row>
    <row r="2" spans="1:5" x14ac:dyDescent="0.15">
      <c r="A2" t="s">
        <v>193</v>
      </c>
      <c r="B2">
        <v>2</v>
      </c>
      <c r="D2" t="s">
        <v>197</v>
      </c>
      <c r="E2">
        <v>2</v>
      </c>
    </row>
    <row r="3" spans="1:5" x14ac:dyDescent="0.15">
      <c r="A3" t="s">
        <v>194</v>
      </c>
      <c r="B3">
        <v>3</v>
      </c>
      <c r="D3" t="s">
        <v>467</v>
      </c>
      <c r="E3">
        <v>3</v>
      </c>
    </row>
    <row r="4" spans="1:5" x14ac:dyDescent="0.15">
      <c r="A4" t="s">
        <v>195</v>
      </c>
      <c r="B4">
        <v>4</v>
      </c>
      <c r="D4" t="s">
        <v>466</v>
      </c>
      <c r="E4">
        <v>4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申込書</vt:lpstr>
      <vt:lpstr>記入例</vt:lpstr>
      <vt:lpstr>Master</vt:lpstr>
      <vt:lpstr>データテーブル（本科）</vt:lpstr>
      <vt:lpstr>高専テーブル</vt:lpstr>
      <vt:lpstr>その他データテーブル</vt:lpstr>
      <vt:lpstr>'データテーブル（本科）'!Print_Area</vt:lpstr>
      <vt:lpstr>記入例!Print_Area</vt:lpstr>
      <vt:lpstr>申込書!Print_Area</vt:lpstr>
    </vt:vector>
  </TitlesOfParts>
  <Company>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大山 敦輝</cp:lastModifiedBy>
  <cp:lastPrinted>2026-01-16T01:03:52Z</cp:lastPrinted>
  <dcterms:created xsi:type="dcterms:W3CDTF">2006-02-22T11:58:55Z</dcterms:created>
  <dcterms:modified xsi:type="dcterms:W3CDTF">2026-04-09T01:31:58Z</dcterms:modified>
</cp:coreProperties>
</file>